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workbookProtection lockStructure="1"/>
  <bookViews>
    <workbookView xWindow="0" yWindow="0" windowWidth="20730" windowHeight="11760"/>
  </bookViews>
  <sheets>
    <sheet name="MSFT User Data Requests CY12" sheetId="3" r:id="rId1"/>
    <sheet name="Skype User Data Requests CY12" sheetId="8" r:id="rId2"/>
    <sheet name="Work Sheet1" sheetId="5" state="hidden" r:id="rId3"/>
    <sheet name="Work Sheet 2" sheetId="9" state="hidden" r:id="rId4"/>
  </sheets>
  <definedNames>
    <definedName name="_xlnm.Print_Area" localSheetId="0">'MSFT User Data Requests CY12'!$A$1:$K$54</definedName>
    <definedName name="_xlnm.Print_Area" localSheetId="1">'Skype User Data Requests CY12'!$A$1:$C$60</definedName>
  </definedNames>
  <calcPr calcId="145621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8" l="1"/>
  <c r="E4" i="8"/>
  <c r="S7" i="9" l="1"/>
  <c r="C6" i="8" l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5" i="8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1" i="9"/>
  <c r="C4" i="8" l="1"/>
  <c r="B4" i="8"/>
  <c r="O51" i="5"/>
  <c r="P51" i="5"/>
  <c r="Q51" i="5"/>
  <c r="R51" i="5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6" i="3"/>
  <c r="U51" i="5"/>
  <c r="I54" i="3" s="1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6" i="3"/>
  <c r="F54" i="3" l="1"/>
  <c r="F42" i="3"/>
  <c r="F38" i="3"/>
  <c r="F26" i="3"/>
  <c r="F22" i="3"/>
  <c r="F10" i="3"/>
  <c r="J48" i="3"/>
  <c r="J32" i="3"/>
  <c r="H54" i="3"/>
  <c r="F50" i="3"/>
  <c r="F46" i="3"/>
  <c r="F34" i="3"/>
  <c r="F30" i="3"/>
  <c r="F18" i="3"/>
  <c r="F14" i="3"/>
  <c r="J6" i="3"/>
  <c r="J51" i="3"/>
  <c r="J47" i="3"/>
  <c r="J43" i="3"/>
  <c r="J39" i="3"/>
  <c r="J35" i="3"/>
  <c r="J31" i="3"/>
  <c r="J27" i="3"/>
  <c r="J23" i="3"/>
  <c r="J19" i="3"/>
  <c r="J15" i="3"/>
  <c r="J11" i="3"/>
  <c r="J7" i="3"/>
  <c r="D6" i="3"/>
  <c r="D51" i="3"/>
  <c r="D47" i="3"/>
  <c r="D43" i="3"/>
  <c r="D39" i="3"/>
  <c r="D35" i="3"/>
  <c r="D31" i="3"/>
  <c r="D27" i="3"/>
  <c r="D23" i="3"/>
  <c r="D19" i="3"/>
  <c r="D15" i="3"/>
  <c r="D11" i="3"/>
  <c r="D7" i="3"/>
  <c r="F52" i="3"/>
  <c r="F48" i="3"/>
  <c r="F44" i="3"/>
  <c r="F40" i="3"/>
  <c r="F36" i="3"/>
  <c r="F32" i="3"/>
  <c r="F28" i="3"/>
  <c r="F24" i="3"/>
  <c r="F20" i="3"/>
  <c r="F16" i="3"/>
  <c r="F12" i="3"/>
  <c r="F8" i="3"/>
  <c r="H6" i="3"/>
  <c r="H50" i="3"/>
  <c r="H46" i="3"/>
  <c r="H42" i="3"/>
  <c r="H38" i="3"/>
  <c r="H34" i="3"/>
  <c r="H30" i="3"/>
  <c r="H26" i="3"/>
  <c r="H22" i="3"/>
  <c r="H18" i="3"/>
  <c r="H14" i="3"/>
  <c r="H10" i="3"/>
  <c r="J54" i="3"/>
  <c r="J46" i="3"/>
  <c r="J38" i="3"/>
  <c r="J30" i="3"/>
  <c r="J22" i="3"/>
  <c r="J14" i="3"/>
  <c r="J10" i="3"/>
  <c r="D28" i="3"/>
  <c r="D24" i="3"/>
  <c r="D12" i="3"/>
  <c r="D54" i="3"/>
  <c r="D50" i="3"/>
  <c r="D46" i="3"/>
  <c r="D42" i="3"/>
  <c r="D38" i="3"/>
  <c r="D34" i="3"/>
  <c r="D30" i="3"/>
  <c r="D26" i="3"/>
  <c r="D22" i="3"/>
  <c r="D18" i="3"/>
  <c r="D14" i="3"/>
  <c r="D10" i="3"/>
  <c r="F6" i="3"/>
  <c r="F51" i="3"/>
  <c r="F47" i="3"/>
  <c r="F43" i="3"/>
  <c r="F39" i="3"/>
  <c r="F35" i="3"/>
  <c r="F31" i="3"/>
  <c r="F27" i="3"/>
  <c r="F23" i="3"/>
  <c r="F19" i="3"/>
  <c r="F15" i="3"/>
  <c r="F11" i="3"/>
  <c r="F7" i="3"/>
  <c r="J53" i="3"/>
  <c r="J49" i="3"/>
  <c r="J45" i="3"/>
  <c r="J41" i="3"/>
  <c r="J37" i="3"/>
  <c r="J33" i="3"/>
  <c r="J29" i="3"/>
  <c r="J25" i="3"/>
  <c r="J21" i="3"/>
  <c r="J17" i="3"/>
  <c r="J13" i="3"/>
  <c r="J9" i="3"/>
  <c r="H53" i="3"/>
  <c r="H49" i="3"/>
  <c r="H45" i="3"/>
  <c r="H41" i="3"/>
  <c r="H37" i="3"/>
  <c r="H33" i="3"/>
  <c r="H29" i="3"/>
  <c r="H25" i="3"/>
  <c r="H21" i="3"/>
  <c r="H17" i="3"/>
  <c r="H13" i="3"/>
  <c r="H9" i="3"/>
  <c r="J50" i="3"/>
  <c r="J42" i="3"/>
  <c r="J34" i="3"/>
  <c r="J26" i="3"/>
  <c r="J18" i="3"/>
  <c r="D52" i="3"/>
  <c r="D40" i="3"/>
  <c r="D53" i="3"/>
  <c r="D49" i="3"/>
  <c r="D45" i="3"/>
  <c r="D41" i="3"/>
  <c r="D37" i="3"/>
  <c r="D33" i="3"/>
  <c r="D29" i="3"/>
  <c r="D25" i="3"/>
  <c r="D21" i="3"/>
  <c r="D17" i="3"/>
  <c r="D13" i="3"/>
  <c r="D9" i="3"/>
  <c r="H52" i="3"/>
  <c r="H48" i="3"/>
  <c r="H44" i="3"/>
  <c r="H40" i="3"/>
  <c r="H36" i="3"/>
  <c r="H32" i="3"/>
  <c r="H28" i="3"/>
  <c r="H24" i="3"/>
  <c r="H20" i="3"/>
  <c r="H16" i="3"/>
  <c r="H12" i="3"/>
  <c r="H8" i="3"/>
  <c r="F53" i="3"/>
  <c r="F49" i="3"/>
  <c r="F45" i="3"/>
  <c r="F41" i="3"/>
  <c r="F37" i="3"/>
  <c r="F33" i="3"/>
  <c r="F29" i="3"/>
  <c r="F25" i="3"/>
  <c r="F21" i="3"/>
  <c r="F17" i="3"/>
  <c r="F13" i="3"/>
  <c r="F9" i="3"/>
  <c r="H51" i="3"/>
  <c r="H47" i="3"/>
  <c r="H43" i="3"/>
  <c r="H39" i="3"/>
  <c r="H35" i="3"/>
  <c r="H31" i="3"/>
  <c r="H27" i="3"/>
  <c r="H23" i="3"/>
  <c r="H19" i="3"/>
  <c r="H15" i="3"/>
  <c r="H11" i="3"/>
  <c r="H7" i="3"/>
  <c r="D44" i="3"/>
  <c r="D32" i="3"/>
  <c r="D20" i="3"/>
  <c r="J44" i="3"/>
  <c r="J36" i="3"/>
  <c r="J24" i="3"/>
  <c r="J12" i="3"/>
  <c r="D48" i="3"/>
  <c r="D36" i="3"/>
  <c r="D16" i="3"/>
  <c r="D8" i="3"/>
  <c r="J52" i="3"/>
  <c r="J40" i="3"/>
  <c r="J28" i="3"/>
  <c r="J20" i="3"/>
  <c r="J8" i="3"/>
  <c r="J16" i="3"/>
  <c r="K5" i="3"/>
  <c r="E5" i="3"/>
  <c r="I5" i="3"/>
  <c r="G5" i="3"/>
  <c r="B5" i="3"/>
  <c r="U52" i="5"/>
  <c r="C5" i="3"/>
  <c r="F5" i="3" l="1"/>
  <c r="D5" i="3"/>
  <c r="H5" i="3"/>
  <c r="J5" i="3"/>
</calcChain>
</file>

<file path=xl/sharedStrings.xml><?xml version="1.0" encoding="utf-8"?>
<sst xmlns="http://schemas.openxmlformats.org/spreadsheetml/2006/main" count="271" uniqueCount="93">
  <si>
    <t>France</t>
  </si>
  <si>
    <t>Turkey</t>
  </si>
  <si>
    <t>Germany</t>
  </si>
  <si>
    <t>United Kingdom</t>
  </si>
  <si>
    <t>Taiwan</t>
  </si>
  <si>
    <t>Brazil</t>
  </si>
  <si>
    <t>Spain</t>
  </si>
  <si>
    <t>Mexico</t>
  </si>
  <si>
    <t>Australia</t>
  </si>
  <si>
    <t>Italy</t>
  </si>
  <si>
    <t>Argentina</t>
  </si>
  <si>
    <t>Netherlands</t>
  </si>
  <si>
    <t>Hong Kong</t>
  </si>
  <si>
    <t>Korea</t>
  </si>
  <si>
    <t>Belgium</t>
  </si>
  <si>
    <t>Japan</t>
  </si>
  <si>
    <t>Chile</t>
  </si>
  <si>
    <t>Portugal</t>
  </si>
  <si>
    <t>India</t>
  </si>
  <si>
    <t>Sweden</t>
  </si>
  <si>
    <t>Canada</t>
  </si>
  <si>
    <t>Colombia</t>
  </si>
  <si>
    <t>Finland</t>
  </si>
  <si>
    <t>Costa Rica</t>
  </si>
  <si>
    <t>Peru</t>
  </si>
  <si>
    <t>Poland</t>
  </si>
  <si>
    <t>Dominican Republic</t>
  </si>
  <si>
    <t>Singapore</t>
  </si>
  <si>
    <t>Hungary</t>
  </si>
  <si>
    <t>Norway</t>
  </si>
  <si>
    <t>New Zealand</t>
  </si>
  <si>
    <t>Denmark</t>
  </si>
  <si>
    <t>Ireland</t>
  </si>
  <si>
    <t>Israel</t>
  </si>
  <si>
    <t>Thailand</t>
  </si>
  <si>
    <t>Luxembourg</t>
  </si>
  <si>
    <t>Ecuador</t>
  </si>
  <si>
    <t>Malta</t>
  </si>
  <si>
    <t>Czech Republic</t>
  </si>
  <si>
    <t>Venezuala</t>
  </si>
  <si>
    <t>Panama</t>
  </si>
  <si>
    <t>Slovakia</t>
  </si>
  <si>
    <t>El Salvador</t>
  </si>
  <si>
    <t>Greece</t>
  </si>
  <si>
    <t>Guatemala</t>
  </si>
  <si>
    <t>Iceland</t>
  </si>
  <si>
    <t>Slovenia</t>
  </si>
  <si>
    <t>Country</t>
  </si>
  <si>
    <t>Total Number of Requests</t>
  </si>
  <si>
    <t>Accounts/Users Specified in Requests</t>
  </si>
  <si>
    <t>TOTAL</t>
  </si>
  <si>
    <t>Uruguay</t>
  </si>
  <si>
    <t>Requests Resulting in Disclosure of Content</t>
  </si>
  <si>
    <t>%</t>
  </si>
  <si>
    <t>United States</t>
  </si>
  <si>
    <t>REJECTED</t>
  </si>
  <si>
    <t>NO DATA</t>
  </si>
  <si>
    <t>Luxembourg*</t>
  </si>
  <si>
    <t>Switzerland</t>
  </si>
  <si>
    <t>Austria</t>
  </si>
  <si>
    <t>Korea, Republic Of</t>
  </si>
  <si>
    <t>Bulgaria</t>
  </si>
  <si>
    <t>Estonia</t>
  </si>
  <si>
    <t>Lithuania</t>
  </si>
  <si>
    <t>Ukraine</t>
  </si>
  <si>
    <t>Belarus</t>
  </si>
  <si>
    <t>China</t>
  </si>
  <si>
    <t>Armenia</t>
  </si>
  <si>
    <t>Lebanon</t>
  </si>
  <si>
    <t>Russian Federation</t>
  </si>
  <si>
    <t>Pakistan</t>
  </si>
  <si>
    <t>Norfolk Island</t>
  </si>
  <si>
    <t>South Georgia</t>
  </si>
  <si>
    <t>United Arab Emirates</t>
  </si>
  <si>
    <t>Latvia</t>
  </si>
  <si>
    <t>Puerto Rico</t>
  </si>
  <si>
    <t>Qatar</t>
  </si>
  <si>
    <t>South Africa</t>
  </si>
  <si>
    <t>Tanzania, United Republic Of</t>
  </si>
  <si>
    <t>Tanzania</t>
  </si>
  <si>
    <t>Some Customer Data Disclosed</t>
  </si>
  <si>
    <t>No Customer Data Disclosed</t>
  </si>
  <si>
    <t>#</t>
  </si>
  <si>
    <t>July 2012 - December 2012</t>
  </si>
  <si>
    <t>Skype</t>
  </si>
  <si>
    <t>Accounts/Identifiers Specified in Requests</t>
  </si>
  <si>
    <t xml:space="preserve">Provided Guidance to Law Enforcement </t>
  </si>
  <si>
    <t>Requests Resulting in Disclosure of Only Subscriber/Transactional (Non-Content) Data</t>
  </si>
  <si>
    <t>Requests Resulting in Disclosure of No Customer Data (No  Data Found)</t>
  </si>
  <si>
    <t>Requests Resulting in Disclosure of No Customer Data(Request Rejected for Not Meeting Legal Requirements)</t>
  </si>
  <si>
    <t>Accounts Specified in Requests Where Compliance Team Found No Data</t>
  </si>
  <si>
    <t>Calendar Year 2012</t>
  </si>
  <si>
    <t xml:space="preserve">Microsoft 2012 Law Enforcement Requests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</si>
</sst>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8"/>
      <name val="Times New Roman"/>
      <family val="1"/>
    </font>
    <font>
      <sz val="18"/>
      <name val="Calibri"/>
      <family val="2"/>
      <scheme val="minor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medium">
        <color rgb="FFB4C6E7"/>
      </left>
      <right style="medium">
        <color rgb="FFB4C6E7"/>
      </right>
      <top/>
      <bottom style="medium">
        <color rgb="FFB4C6E7"/>
      </bottom>
      <diagonal/>
    </border>
    <border>
      <left/>
      <right style="medium">
        <color rgb="FFB4C6E7"/>
      </right>
      <top/>
      <bottom style="medium">
        <color rgb="FFB4C6E7"/>
      </bottom>
      <diagonal/>
    </border>
    <border>
      <left/>
      <right style="medium">
        <color rgb="FFB4C6E7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5" fillId="4" borderId="1" xfId="0" applyNumberFormat="1" applyFont="1" applyFill="1" applyBorder="1"/>
    <xf numFmtId="3" fontId="0" fillId="4" borderId="1" xfId="0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5" xfId="0" applyBorder="1"/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166" fontId="0" fillId="0" borderId="0" xfId="1" applyNumberFormat="1" applyFont="1"/>
    <xf numFmtId="0" fontId="13" fillId="3" borderId="1" xfId="0" applyFont="1" applyFill="1" applyBorder="1" applyAlignment="1">
      <alignment wrapText="1"/>
    </xf>
    <xf numFmtId="164" fontId="10" fillId="8" borderId="1" xfId="1" applyNumberFormat="1" applyFont="1" applyFill="1" applyBorder="1" applyAlignment="1">
      <alignment horizontal="center"/>
    </xf>
    <xf numFmtId="165" fontId="8" fillId="7" borderId="1" xfId="2" applyNumberFormat="1" applyFont="1" applyFill="1" applyBorder="1"/>
    <xf numFmtId="164" fontId="10" fillId="14" borderId="1" xfId="1" applyNumberFormat="1" applyFont="1" applyFill="1" applyBorder="1" applyAlignment="1">
      <alignment horizontal="center"/>
    </xf>
    <xf numFmtId="165" fontId="8" fillId="13" borderId="1" xfId="2" applyNumberFormat="1" applyFont="1" applyFill="1" applyBorder="1"/>
    <xf numFmtId="164" fontId="10" fillId="8" borderId="4" xfId="1" applyNumberFormat="1" applyFont="1" applyFill="1" applyBorder="1" applyAlignment="1">
      <alignment horizontal="center"/>
    </xf>
    <xf numFmtId="165" fontId="8" fillId="7" borderId="17" xfId="2" applyNumberFormat="1" applyFont="1" applyFill="1" applyBorder="1"/>
    <xf numFmtId="164" fontId="10" fillId="14" borderId="4" xfId="1" applyNumberFormat="1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164" fontId="10" fillId="8" borderId="19" xfId="1" applyNumberFormat="1" applyFont="1" applyFill="1" applyBorder="1" applyAlignment="1">
      <alignment horizontal="center"/>
    </xf>
    <xf numFmtId="164" fontId="10" fillId="8" borderId="3" xfId="1" applyNumberFormat="1" applyFont="1" applyFill="1" applyBorder="1" applyAlignment="1">
      <alignment horizontal="center"/>
    </xf>
    <xf numFmtId="165" fontId="8" fillId="7" borderId="18" xfId="2" applyNumberFormat="1" applyFont="1" applyFill="1" applyBorder="1"/>
    <xf numFmtId="164" fontId="10" fillId="14" borderId="19" xfId="1" applyNumberFormat="1" applyFont="1" applyFill="1" applyBorder="1" applyAlignment="1">
      <alignment horizontal="center"/>
    </xf>
    <xf numFmtId="164" fontId="10" fillId="14" borderId="3" xfId="1" applyNumberFormat="1" applyFont="1" applyFill="1" applyBorder="1" applyAlignment="1">
      <alignment horizontal="center"/>
    </xf>
    <xf numFmtId="165" fontId="10" fillId="10" borderId="3" xfId="2" applyNumberFormat="1" applyFont="1" applyFill="1" applyBorder="1"/>
    <xf numFmtId="165" fontId="10" fillId="10" borderId="21" xfId="2" applyNumberFormat="1" applyFont="1" applyFill="1" applyBorder="1"/>
    <xf numFmtId="165" fontId="10" fillId="10" borderId="1" xfId="2" applyNumberFormat="1" applyFont="1" applyFill="1" applyBorder="1"/>
    <xf numFmtId="165" fontId="8" fillId="13" borderId="17" xfId="2" applyNumberFormat="1" applyFont="1" applyFill="1" applyBorder="1"/>
    <xf numFmtId="165" fontId="8" fillId="13" borderId="18" xfId="2" applyNumberFormat="1" applyFont="1" applyFill="1" applyBorder="1"/>
    <xf numFmtId="165" fontId="10" fillId="10" borderId="20" xfId="2" applyNumberFormat="1" applyFont="1" applyFill="1" applyBorder="1"/>
    <xf numFmtId="165" fontId="0" fillId="0" borderId="0" xfId="2" applyNumberFormat="1" applyFont="1"/>
    <xf numFmtId="165" fontId="10" fillId="0" borderId="0" xfId="0" applyNumberFormat="1" applyFont="1"/>
    <xf numFmtId="0" fontId="13" fillId="3" borderId="1" xfId="0" applyFont="1" applyFill="1" applyBorder="1" applyAlignment="1">
      <alignment vertical="center" wrapText="1"/>
    </xf>
    <xf numFmtId="165" fontId="9" fillId="7" borderId="1" xfId="2" applyNumberFormat="1" applyFont="1" applyFill="1" applyBorder="1" applyAlignment="1">
      <alignment horizontal="right"/>
    </xf>
    <xf numFmtId="165" fontId="9" fillId="13" borderId="1" xfId="2" applyNumberFormat="1" applyFont="1" applyFill="1" applyBorder="1"/>
    <xf numFmtId="0" fontId="7" fillId="6" borderId="25" xfId="0" applyFont="1" applyFill="1" applyBorder="1" applyAlignment="1">
      <alignment horizontal="center" vertical="center" wrapText="1" shrinkToFit="1"/>
    </xf>
    <xf numFmtId="0" fontId="7" fillId="6" borderId="23" xfId="0" applyFont="1" applyFill="1" applyBorder="1" applyAlignment="1">
      <alignment horizontal="center" vertical="center" wrapText="1" shrinkToFit="1"/>
    </xf>
    <xf numFmtId="0" fontId="7" fillId="6" borderId="26" xfId="0" applyFont="1" applyFill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14" fillId="3" borderId="27" xfId="0" applyFont="1" applyFill="1" applyBorder="1" applyAlignment="1">
      <alignment wrapText="1"/>
    </xf>
    <xf numFmtId="165" fontId="25" fillId="10" borderId="27" xfId="2" applyNumberFormat="1" applyFont="1" applyFill="1" applyBorder="1"/>
    <xf numFmtId="165" fontId="25" fillId="10" borderId="28" xfId="2" applyNumberFormat="1" applyFont="1" applyFill="1" applyBorder="1"/>
    <xf numFmtId="164" fontId="25" fillId="8" borderId="29" xfId="1" applyNumberFormat="1" applyFont="1" applyFill="1" applyBorder="1" applyAlignment="1">
      <alignment horizontal="center"/>
    </xf>
    <xf numFmtId="164" fontId="25" fillId="8" borderId="27" xfId="1" applyNumberFormat="1" applyFont="1" applyFill="1" applyBorder="1" applyAlignment="1">
      <alignment horizontal="center"/>
    </xf>
    <xf numFmtId="164" fontId="25" fillId="14" borderId="27" xfId="1" applyNumberFormat="1" applyFont="1" applyFill="1" applyBorder="1" applyAlignment="1">
      <alignment horizontal="center"/>
    </xf>
    <xf numFmtId="164" fontId="25" fillId="14" borderId="29" xfId="1" applyNumberFormat="1" applyFont="1" applyFill="1" applyBorder="1" applyAlignment="1">
      <alignment horizontal="center"/>
    </xf>
    <xf numFmtId="0" fontId="12" fillId="0" borderId="0" xfId="0" applyFont="1"/>
    <xf numFmtId="165" fontId="26" fillId="7" borderId="27" xfId="2" applyNumberFormat="1" applyFont="1" applyFill="1" applyBorder="1"/>
    <xf numFmtId="165" fontId="26" fillId="7" borderId="30" xfId="2" applyNumberFormat="1" applyFont="1" applyFill="1" applyBorder="1"/>
    <xf numFmtId="165" fontId="26" fillId="13" borderId="30" xfId="2" applyNumberFormat="1" applyFont="1" applyFill="1" applyBorder="1"/>
    <xf numFmtId="165" fontId="26" fillId="13" borderId="27" xfId="2" applyNumberFormat="1" applyFont="1" applyFill="1" applyBorder="1"/>
    <xf numFmtId="165" fontId="9" fillId="7" borderId="3" xfId="2" applyNumberFormat="1" applyFont="1" applyFill="1" applyBorder="1" applyAlignment="1">
      <alignment horizontal="right"/>
    </xf>
    <xf numFmtId="0" fontId="27" fillId="5" borderId="23" xfId="0" applyFont="1" applyFill="1" applyBorder="1" applyAlignment="1">
      <alignment horizontal="center" vertical="center" wrapText="1"/>
    </xf>
    <xf numFmtId="165" fontId="27" fillId="2" borderId="23" xfId="2" applyNumberFormat="1" applyFont="1" applyFill="1" applyBorder="1" applyAlignment="1">
      <alignment horizontal="center" vertical="center" wrapText="1"/>
    </xf>
    <xf numFmtId="0" fontId="13" fillId="3" borderId="3" xfId="0" applyFont="1" applyFill="1" applyBorder="1"/>
    <xf numFmtId="165" fontId="27" fillId="2" borderId="25" xfId="2" applyNumberFormat="1" applyFont="1" applyFill="1" applyBorder="1" applyAlignment="1">
      <alignment horizontal="center" vertical="center" wrapText="1"/>
    </xf>
    <xf numFmtId="165" fontId="9" fillId="13" borderId="4" xfId="2" applyNumberFormat="1" applyFont="1" applyFill="1" applyBorder="1"/>
    <xf numFmtId="0" fontId="27" fillId="5" borderId="26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vertical="center" wrapText="1"/>
    </xf>
    <xf numFmtId="165" fontId="23" fillId="7" borderId="27" xfId="2" applyNumberFormat="1" applyFont="1" applyFill="1" applyBorder="1" applyAlignment="1">
      <alignment horizontal="right"/>
    </xf>
    <xf numFmtId="165" fontId="23" fillId="13" borderId="29" xfId="2" applyNumberFormat="1" applyFont="1" applyFill="1" applyBorder="1"/>
    <xf numFmtId="165" fontId="23" fillId="13" borderId="27" xfId="2" applyNumberFormat="1" applyFont="1" applyFill="1" applyBorder="1"/>
    <xf numFmtId="0" fontId="29" fillId="0" borderId="0" xfId="0" applyFont="1"/>
    <xf numFmtId="0" fontId="0" fillId="0" borderId="0" xfId="0" applyFont="1"/>
    <xf numFmtId="1" fontId="24" fillId="7" borderId="30" xfId="2" applyNumberFormat="1" applyFont="1" applyFill="1" applyBorder="1" applyAlignment="1">
      <alignment horizontal="right"/>
    </xf>
    <xf numFmtId="1" fontId="9" fillId="7" borderId="18" xfId="2" applyNumberFormat="1" applyFont="1" applyFill="1" applyBorder="1" applyAlignment="1">
      <alignment horizontal="right"/>
    </xf>
    <xf numFmtId="1" fontId="9" fillId="7" borderId="17" xfId="2" applyNumberFormat="1" applyFont="1" applyFill="1" applyBorder="1" applyAlignment="1">
      <alignment horizontal="right"/>
    </xf>
    <xf numFmtId="1" fontId="9" fillId="7" borderId="1" xfId="2" applyNumberFormat="1" applyFont="1" applyFill="1" applyBorder="1" applyAlignment="1">
      <alignment horizontal="right"/>
    </xf>
    <xf numFmtId="1" fontId="9" fillId="13" borderId="19" xfId="2" applyNumberFormat="1" applyFont="1" applyFill="1" applyBorder="1"/>
    <xf numFmtId="1" fontId="9" fillId="13" borderId="3" xfId="2" applyNumberFormat="1" applyFont="1" applyFill="1" applyBorder="1"/>
    <xf numFmtId="1" fontId="9" fillId="13" borderId="4" xfId="2" applyNumberFormat="1" applyFont="1" applyFill="1" applyBorder="1"/>
    <xf numFmtId="1" fontId="9" fillId="13" borderId="1" xfId="2" applyNumberFormat="1" applyFont="1" applyFill="1" applyBorder="1"/>
    <xf numFmtId="1" fontId="9" fillId="13" borderId="4" xfId="2" applyNumberFormat="1" applyFont="1" applyFill="1" applyBorder="1" applyAlignment="1">
      <alignment horizontal="right"/>
    </xf>
    <xf numFmtId="1" fontId="9" fillId="13" borderId="1" xfId="2" applyNumberFormat="1" applyFont="1" applyFill="1" applyBorder="1" applyAlignment="1">
      <alignment horizontal="right"/>
    </xf>
    <xf numFmtId="1" fontId="8" fillId="7" borderId="3" xfId="2" applyNumberFormat="1" applyFont="1" applyFill="1" applyBorder="1"/>
    <xf numFmtId="1" fontId="8" fillId="7" borderId="1" xfId="2" applyNumberFormat="1" applyFont="1" applyFill="1" applyBorder="1"/>
    <xf numFmtId="1" fontId="8" fillId="7" borderId="17" xfId="2" applyNumberFormat="1" applyFont="1" applyFill="1" applyBorder="1"/>
    <xf numFmtId="1" fontId="8" fillId="13" borderId="17" xfId="2" applyNumberFormat="1" applyFont="1" applyFill="1" applyBorder="1"/>
    <xf numFmtId="1" fontId="8" fillId="13" borderId="1" xfId="2" applyNumberFormat="1" applyFont="1" applyFill="1" applyBorder="1"/>
    <xf numFmtId="1" fontId="8" fillId="13" borderId="3" xfId="2" applyNumberFormat="1" applyFont="1" applyFill="1" applyBorder="1"/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0" fontId="10" fillId="6" borderId="17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6" fillId="9" borderId="22" xfId="0" applyFont="1" applyFill="1" applyBorder="1" applyAlignment="1">
      <alignment horizontal="center" vertical="center" wrapText="1" shrinkToFit="1"/>
    </xf>
    <xf numFmtId="0" fontId="17" fillId="9" borderId="1" xfId="0" applyFont="1" applyFill="1" applyBorder="1" applyAlignment="1">
      <alignment horizontal="center" vertical="center" wrapText="1" shrinkToFit="1"/>
    </xf>
    <xf numFmtId="0" fontId="16" fillId="12" borderId="4" xfId="0" applyFont="1" applyFill="1" applyBorder="1" applyAlignment="1">
      <alignment horizontal="center" vertical="center" wrapText="1" shrinkToFit="1"/>
    </xf>
    <xf numFmtId="0" fontId="17" fillId="12" borderId="1" xfId="0" applyFont="1" applyFill="1" applyBorder="1" applyAlignment="1">
      <alignment horizontal="center" vertical="center" wrapText="1" shrinkToFit="1"/>
    </xf>
    <xf numFmtId="0" fontId="18" fillId="3" borderId="1" xfId="0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 vertical="center" wrapText="1" shrinkToFit="1"/>
    </xf>
    <xf numFmtId="0" fontId="19" fillId="3" borderId="23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1" borderId="23" xfId="0" applyFont="1" applyFill="1" applyBorder="1" applyAlignment="1">
      <alignment horizontal="center" vertical="center" wrapText="1" shrinkToFit="1"/>
    </xf>
    <xf numFmtId="0" fontId="6" fillId="11" borderId="20" xfId="0" applyFont="1" applyFill="1" applyBorder="1" applyAlignment="1">
      <alignment horizontal="center" vertical="center" wrapText="1" shrinkToFit="1"/>
    </xf>
    <xf numFmtId="0" fontId="11" fillId="11" borderId="20" xfId="0" applyFont="1" applyFill="1" applyBorder="1" applyAlignment="1">
      <alignment horizontal="center" vertical="center" wrapText="1" shrinkToFit="1"/>
    </xf>
    <xf numFmtId="0" fontId="11" fillId="11" borderId="24" xfId="0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 applyAlignment="1"/>
    <xf numFmtId="0" fontId="28" fillId="12" borderId="4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8" fillId="9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344.401771296296" createdVersion="5" refreshedVersion="5" minRefreshableVersion="3" recordCount="48">
  <cacheSource type="worksheet">
    <worksheetSource ref="H5:L54" sheet="MSFT User Data Requests CY12"/>
  </cacheSource>
  <cacheFields count="2">
    <cacheField name="358" numFmtId="0">
      <sharedItems containsString="0" containsBlank="1" containsNumber="1" containsInteger="1" minValue="0" maxValue="4639" count="43">
        <n v="926"/>
        <n v="270"/>
        <n v="1011"/>
        <n v="48"/>
        <n v="190"/>
        <n v="89"/>
        <n v="62"/>
        <n v="12"/>
        <n v="52"/>
        <n v="6"/>
        <n v="20"/>
        <n v="2"/>
        <n v="28"/>
        <n v="3521"/>
        <n v="3441"/>
        <n v="396"/>
        <n v="46"/>
        <n v="1"/>
        <n v="182"/>
        <n v="26"/>
        <n v="23"/>
        <n v="559"/>
        <n v="294"/>
        <n v="225"/>
        <n v="17"/>
        <n v="25"/>
        <n v="595"/>
        <n v="258"/>
        <n v="34"/>
        <n v="13"/>
        <n v="31"/>
        <n v="44"/>
        <n v="219"/>
        <n v="0"/>
        <n v="683"/>
        <n v="129"/>
        <n v="1322"/>
        <n v="22"/>
        <n v="4639"/>
        <n v="3298"/>
        <n v="4024"/>
        <m/>
        <n v="8"/>
      </sharedItems>
    </cacheField>
    <cacheField name="301" numFmtId="0">
      <sharedItems containsString="0" containsBlank="1" containsNumber="1" containsInteger="1" minValue="1" maxValue="4716" count="42">
        <n v="973"/>
        <n v="359"/>
        <n v="858"/>
        <n v="49"/>
        <n v="257"/>
        <n v="100"/>
        <n v="29"/>
        <n v="4"/>
        <n v="59"/>
        <n v="11"/>
        <n v="37"/>
        <n v="6"/>
        <n v="26"/>
        <n v="3857"/>
        <n v="3647"/>
        <m/>
        <n v="426"/>
        <n v="56"/>
        <n v="188"/>
        <n v="25"/>
        <n v="23"/>
        <n v="702"/>
        <n v="244"/>
        <n v="276"/>
        <n v="31"/>
        <n v="42"/>
        <n v="599"/>
        <n v="413"/>
        <n v="13"/>
        <n v="116"/>
        <n v="47"/>
        <n v="250"/>
        <n v="106"/>
        <n v="985"/>
        <n v="164"/>
        <n v="2457"/>
        <n v="51"/>
        <n v="4358"/>
        <n v="3759"/>
        <n v="4716"/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1"/>
    <x v="7"/>
  </r>
  <r>
    <x v="11"/>
    <x v="15"/>
  </r>
  <r>
    <x v="15"/>
    <x v="16"/>
  </r>
  <r>
    <x v="16"/>
    <x v="17"/>
  </r>
  <r>
    <x v="17"/>
    <x v="11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8"/>
    <x v="29"/>
  </r>
  <r>
    <x v="29"/>
    <x v="9"/>
  </r>
  <r>
    <x v="30"/>
    <x v="30"/>
  </r>
  <r>
    <x v="31"/>
    <x v="9"/>
  </r>
  <r>
    <x v="32"/>
    <x v="31"/>
  </r>
  <r>
    <x v="6"/>
    <x v="32"/>
  </r>
  <r>
    <x v="7"/>
    <x v="28"/>
  </r>
  <r>
    <x v="33"/>
    <x v="15"/>
  </r>
  <r>
    <x v="34"/>
    <x v="33"/>
  </r>
  <r>
    <x v="35"/>
    <x v="34"/>
  </r>
  <r>
    <x v="36"/>
    <x v="35"/>
  </r>
  <r>
    <x v="37"/>
    <x v="36"/>
  </r>
  <r>
    <x v="38"/>
    <x v="37"/>
  </r>
  <r>
    <x v="39"/>
    <x v="38"/>
  </r>
  <r>
    <x v="40"/>
    <x v="39"/>
  </r>
  <r>
    <x v="41"/>
    <x v="40"/>
  </r>
  <r>
    <x v="42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C21" firstHeaderRow="1" firstDataRow="1" firstDataCol="0"/>
  <pivotFields count="2">
    <pivotField showAll="0">
      <items count="44">
        <item x="33"/>
        <item sd="0" x="17"/>
        <item x="11"/>
        <item x="9"/>
        <item x="42"/>
        <item x="7"/>
        <item x="29"/>
        <item x="24"/>
        <item x="10"/>
        <item x="37"/>
        <item x="20"/>
        <item x="25"/>
        <item x="19"/>
        <item x="12"/>
        <item x="30"/>
        <item x="28"/>
        <item x="31"/>
        <item x="16"/>
        <item x="3"/>
        <item x="8"/>
        <item x="6"/>
        <item x="5"/>
        <item x="35"/>
        <item x="18"/>
        <item x="4"/>
        <item x="32"/>
        <item x="23"/>
        <item x="27"/>
        <item x="1"/>
        <item x="22"/>
        <item x="15"/>
        <item x="21"/>
        <item x="26"/>
        <item x="34"/>
        <item x="0"/>
        <item x="2"/>
        <item x="36"/>
        <item x="39"/>
        <item x="14"/>
        <item x="13"/>
        <item x="40"/>
        <item x="38"/>
        <item x="41"/>
        <item t="default"/>
      </items>
    </pivotField>
    <pivotField showAll="0">
      <items count="43">
        <item x="40"/>
        <item x="41"/>
        <item x="7"/>
        <item x="11"/>
        <item x="9"/>
        <item x="28"/>
        <item x="20"/>
        <item x="19"/>
        <item x="12"/>
        <item x="6"/>
        <item x="24"/>
        <item x="10"/>
        <item x="25"/>
        <item x="30"/>
        <item x="3"/>
        <item x="36"/>
        <item x="17"/>
        <item x="8"/>
        <item x="5"/>
        <item x="32"/>
        <item x="29"/>
        <item x="34"/>
        <item x="18"/>
        <item x="22"/>
        <item x="31"/>
        <item x="4"/>
        <item x="23"/>
        <item x="1"/>
        <item x="27"/>
        <item x="16"/>
        <item x="26"/>
        <item x="21"/>
        <item x="2"/>
        <item x="0"/>
        <item x="33"/>
        <item x="35"/>
        <item x="14"/>
        <item x="38"/>
        <item x="13"/>
        <item x="37"/>
        <item x="39"/>
        <item x="15"/>
        <item t="default"/>
      </items>
    </pivotField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sqref="A1:K1"/>
    </sheetView>
  </sheetViews>
  <sheetFormatPr defaultRowHeight="15" x14ac:dyDescent="0.25"/>
  <cols>
    <col min="1" max="1" width="21.42578125" style="37" customWidth="1"/>
    <col min="2" max="3" width="15.140625" style="38" customWidth="1"/>
    <col min="4" max="4" width="21.42578125" style="38" customWidth="1"/>
    <col min="5" max="5" width="9" style="38" customWidth="1"/>
    <col min="6" max="6" width="21.42578125" style="38" customWidth="1"/>
    <col min="7" max="7" width="10.7109375" style="38" customWidth="1"/>
    <col min="8" max="8" width="20" style="38" customWidth="1"/>
    <col min="9" max="9" width="9.85546875" style="38" customWidth="1"/>
    <col min="10" max="10" width="19.85546875" style="38" customWidth="1"/>
    <col min="11" max="11" width="8.42578125" style="38" customWidth="1"/>
  </cols>
  <sheetData>
    <row r="1" spans="1:11" ht="18.75" x14ac:dyDescent="0.3">
      <c r="A1" s="112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" customHeight="1" x14ac:dyDescent="0.25">
      <c r="A2" s="126" t="s">
        <v>47</v>
      </c>
      <c r="B2" s="129" t="s">
        <v>48</v>
      </c>
      <c r="C2" s="132" t="s">
        <v>49</v>
      </c>
      <c r="D2" s="122" t="s">
        <v>80</v>
      </c>
      <c r="E2" s="123"/>
      <c r="F2" s="123"/>
      <c r="G2" s="123"/>
      <c r="H2" s="124" t="s">
        <v>81</v>
      </c>
      <c r="I2" s="125"/>
      <c r="J2" s="125"/>
      <c r="K2" s="125"/>
    </row>
    <row r="3" spans="1:11" ht="49.5" customHeight="1" x14ac:dyDescent="0.25">
      <c r="A3" s="127"/>
      <c r="B3" s="130"/>
      <c r="C3" s="133"/>
      <c r="D3" s="116" t="s">
        <v>52</v>
      </c>
      <c r="E3" s="117"/>
      <c r="F3" s="118" t="s">
        <v>87</v>
      </c>
      <c r="G3" s="119"/>
      <c r="H3" s="114" t="s">
        <v>88</v>
      </c>
      <c r="I3" s="115"/>
      <c r="J3" s="120" t="s">
        <v>89</v>
      </c>
      <c r="K3" s="121"/>
    </row>
    <row r="4" spans="1:11" ht="15.75" thickBot="1" x14ac:dyDescent="0.3">
      <c r="A4" s="128"/>
      <c r="B4" s="131"/>
      <c r="C4" s="134"/>
      <c r="D4" s="65" t="s">
        <v>53</v>
      </c>
      <c r="E4" s="66" t="s">
        <v>82</v>
      </c>
      <c r="F4" s="66" t="s">
        <v>53</v>
      </c>
      <c r="G4" s="67" t="s">
        <v>82</v>
      </c>
      <c r="H4" s="68" t="s">
        <v>53</v>
      </c>
      <c r="I4" s="69" t="s">
        <v>82</v>
      </c>
      <c r="J4" s="70" t="s">
        <v>53</v>
      </c>
      <c r="K4" s="68" t="s">
        <v>82</v>
      </c>
    </row>
    <row r="5" spans="1:11" s="78" customFormat="1" ht="20.25" thickTop="1" thickBot="1" x14ac:dyDescent="0.35">
      <c r="A5" s="71" t="s">
        <v>50</v>
      </c>
      <c r="B5" s="72">
        <f>SUM('Work Sheet1'!O51+'Work Sheet1'!Q51)</f>
        <v>70665</v>
      </c>
      <c r="C5" s="73">
        <f>SUM('Work Sheet1'!P51+'Work Sheet1'!R51)</f>
        <v>122015</v>
      </c>
      <c r="D5" s="74">
        <f>SUM(E5/B5)</f>
        <v>2.2047689804004813E-2</v>
      </c>
      <c r="E5" s="79">
        <f>SUM(E6:E54)</f>
        <v>1558</v>
      </c>
      <c r="F5" s="75">
        <f>SUM(G5/B5)</f>
        <v>0.79796221609000217</v>
      </c>
      <c r="G5" s="80">
        <f>SUM(G6:G54)</f>
        <v>56388</v>
      </c>
      <c r="H5" s="76">
        <f t="shared" ref="H5:H36" si="0">SUM(I5/B5)</f>
        <v>0.1677209368145475</v>
      </c>
      <c r="I5" s="81">
        <f>SUM(I6:I54)</f>
        <v>11852</v>
      </c>
      <c r="J5" s="77">
        <f t="shared" ref="J5:J36" si="1">SUM(K5/B5)</f>
        <v>1.225500601429279E-2</v>
      </c>
      <c r="K5" s="82">
        <f>SUM(K6:K54)</f>
        <v>866</v>
      </c>
    </row>
    <row r="6" spans="1:11" ht="15.75" thickTop="1" x14ac:dyDescent="0.25">
      <c r="A6" s="48" t="s">
        <v>10</v>
      </c>
      <c r="B6" s="54">
        <f>SUM('Work Sheet1'!O2+'Work Sheet1'!Q2)</f>
        <v>769</v>
      </c>
      <c r="C6" s="55">
        <f>SUM('Work Sheet1'!P2+'Work Sheet1'!R2)</f>
        <v>1279</v>
      </c>
      <c r="D6" s="49">
        <f>SUM(E6/B6)</f>
        <v>0</v>
      </c>
      <c r="E6" s="106">
        <f>SUM('Work Sheet1'!D2:E2)</f>
        <v>0</v>
      </c>
      <c r="F6" s="50">
        <f>SUM(G6/B6)</f>
        <v>0.85695708712613783</v>
      </c>
      <c r="G6" s="51">
        <f>SUM('Work Sheet1'!H2:I2)</f>
        <v>659</v>
      </c>
      <c r="H6" s="53">
        <f t="shared" si="0"/>
        <v>0.14304291287386217</v>
      </c>
      <c r="I6" s="58">
        <f>SUM('Work Sheet1'!U3:V3)</f>
        <v>110</v>
      </c>
      <c r="J6" s="52">
        <f t="shared" si="1"/>
        <v>0</v>
      </c>
      <c r="K6" s="111">
        <f>SUM('Work Sheet1'!L2:M2)</f>
        <v>0</v>
      </c>
    </row>
    <row r="7" spans="1:11" x14ac:dyDescent="0.25">
      <c r="A7" s="40" t="s">
        <v>8</v>
      </c>
      <c r="B7" s="56">
        <f>SUM('Work Sheet1'!O3+'Work Sheet1'!Q3)</f>
        <v>2238</v>
      </c>
      <c r="C7" s="59">
        <f>SUM('Work Sheet1'!P3+'Work Sheet1'!R3)</f>
        <v>3081</v>
      </c>
      <c r="D7" s="45">
        <f t="shared" ref="D7:D54" si="2">SUM(E7/B7)</f>
        <v>0</v>
      </c>
      <c r="E7" s="107">
        <f>SUM('Work Sheet1'!D3:E3)</f>
        <v>0</v>
      </c>
      <c r="F7" s="41">
        <f t="shared" ref="F7:F54" si="3">SUM(G7/B7)</f>
        <v>0.84852546916890081</v>
      </c>
      <c r="G7" s="46">
        <f>SUM('Work Sheet1'!H3:I3)</f>
        <v>1899</v>
      </c>
      <c r="H7" s="43">
        <f t="shared" si="0"/>
        <v>0.14119749776586238</v>
      </c>
      <c r="I7" s="57">
        <f>SUM('Work Sheet1'!U4:V4)</f>
        <v>316</v>
      </c>
      <c r="J7" s="47">
        <f t="shared" si="1"/>
        <v>1.0277033065236819E-2</v>
      </c>
      <c r="K7" s="44">
        <f>SUM('Work Sheet1'!L3:M3)</f>
        <v>23</v>
      </c>
    </row>
    <row r="8" spans="1:11" x14ac:dyDescent="0.25">
      <c r="A8" s="40" t="s">
        <v>14</v>
      </c>
      <c r="B8" s="56">
        <f>SUM('Work Sheet1'!O4+'Work Sheet1'!Q4)</f>
        <v>727</v>
      </c>
      <c r="C8" s="59">
        <f>SUM('Work Sheet1'!P4+'Work Sheet1'!R4)</f>
        <v>1140</v>
      </c>
      <c r="D8" s="45">
        <f t="shared" si="2"/>
        <v>0</v>
      </c>
      <c r="E8" s="107">
        <f>SUM('Work Sheet1'!D4:E4)</f>
        <v>0</v>
      </c>
      <c r="F8" s="41">
        <f t="shared" si="3"/>
        <v>0.86519944979367258</v>
      </c>
      <c r="G8" s="46">
        <f>SUM('Work Sheet1'!H4:I4)</f>
        <v>629</v>
      </c>
      <c r="H8" s="43">
        <f t="shared" si="0"/>
        <v>0.13480055020632736</v>
      </c>
      <c r="I8" s="57">
        <f>SUM('Work Sheet1'!U5:V5)</f>
        <v>98</v>
      </c>
      <c r="J8" s="47">
        <f t="shared" si="1"/>
        <v>0</v>
      </c>
      <c r="K8" s="110">
        <f>SUM('Work Sheet1'!L4:M4)</f>
        <v>0</v>
      </c>
    </row>
    <row r="9" spans="1:11" x14ac:dyDescent="0.25">
      <c r="A9" s="40" t="s">
        <v>5</v>
      </c>
      <c r="B9" s="56">
        <f>SUM('Work Sheet1'!O5+'Work Sheet1'!Q5)</f>
        <v>2214</v>
      </c>
      <c r="C9" s="59">
        <f>SUM('Work Sheet1'!P5+'Work Sheet1'!R5)</f>
        <v>4176</v>
      </c>
      <c r="D9" s="45">
        <f t="shared" si="2"/>
        <v>3.1616982836495033E-3</v>
      </c>
      <c r="E9" s="107">
        <f>SUM('Work Sheet1'!D5:E5)</f>
        <v>7</v>
      </c>
      <c r="F9" s="41">
        <f t="shared" si="3"/>
        <v>0.84101174345076779</v>
      </c>
      <c r="G9" s="46">
        <f>SUM('Work Sheet1'!H5:I5)</f>
        <v>1862</v>
      </c>
      <c r="H9" s="43">
        <f t="shared" si="0"/>
        <v>0.15492321589882566</v>
      </c>
      <c r="I9" s="57">
        <f>SUM('Work Sheet1'!U6:V6)</f>
        <v>343</v>
      </c>
      <c r="J9" s="47">
        <f t="shared" si="1"/>
        <v>9.0334236675700087E-4</v>
      </c>
      <c r="K9" s="44">
        <f>SUM('Work Sheet1'!L5:M5)</f>
        <v>2</v>
      </c>
    </row>
    <row r="10" spans="1:11" x14ac:dyDescent="0.25">
      <c r="A10" s="40" t="s">
        <v>20</v>
      </c>
      <c r="B10" s="56">
        <f>SUM('Work Sheet1'!O6+'Work Sheet1'!Q6)</f>
        <v>103</v>
      </c>
      <c r="C10" s="59">
        <f>SUM('Work Sheet1'!P6+'Work Sheet1'!R6)</f>
        <v>385</v>
      </c>
      <c r="D10" s="45">
        <f t="shared" si="2"/>
        <v>9.7087378640776691E-3</v>
      </c>
      <c r="E10" s="107">
        <f>SUM('Work Sheet1'!D6:E6)</f>
        <v>1</v>
      </c>
      <c r="F10" s="41">
        <f t="shared" si="3"/>
        <v>0.93203883495145634</v>
      </c>
      <c r="G10" s="46">
        <f>SUM('Work Sheet1'!H6:I6)</f>
        <v>96</v>
      </c>
      <c r="H10" s="43">
        <f t="shared" si="0"/>
        <v>4.8543689320388349E-2</v>
      </c>
      <c r="I10" s="57">
        <f>SUM('Work Sheet1'!U7:V7)</f>
        <v>5</v>
      </c>
      <c r="J10" s="47">
        <f t="shared" si="1"/>
        <v>9.7087378640776691E-3</v>
      </c>
      <c r="K10" s="44">
        <f>SUM('Work Sheet1'!L6:M6)</f>
        <v>1</v>
      </c>
    </row>
    <row r="11" spans="1:11" x14ac:dyDescent="0.25">
      <c r="A11" s="40" t="s">
        <v>16</v>
      </c>
      <c r="B11" s="56">
        <f>SUM('Work Sheet1'!O7+'Work Sheet1'!Q7)</f>
        <v>530</v>
      </c>
      <c r="C11" s="59">
        <f>SUM('Work Sheet1'!P7+'Work Sheet1'!R7)</f>
        <v>791</v>
      </c>
      <c r="D11" s="45">
        <f t="shared" si="2"/>
        <v>0</v>
      </c>
      <c r="E11" s="107">
        <f>SUM('Work Sheet1'!D7:E7)</f>
        <v>0</v>
      </c>
      <c r="F11" s="41">
        <f t="shared" si="3"/>
        <v>0.84339622641509437</v>
      </c>
      <c r="G11" s="46">
        <f>SUM('Work Sheet1'!H7:I7)</f>
        <v>447</v>
      </c>
      <c r="H11" s="43">
        <f t="shared" si="0"/>
        <v>0.15660377358490565</v>
      </c>
      <c r="I11" s="57">
        <f>SUM('Work Sheet1'!U8:V8)</f>
        <v>83</v>
      </c>
      <c r="J11" s="47">
        <f t="shared" si="1"/>
        <v>0</v>
      </c>
      <c r="K11" s="110">
        <f>SUM('Work Sheet1'!L7:M7)</f>
        <v>0</v>
      </c>
    </row>
    <row r="12" spans="1:11" x14ac:dyDescent="0.25">
      <c r="A12" s="40" t="s">
        <v>21</v>
      </c>
      <c r="B12" s="56">
        <f>SUM('Work Sheet1'!O8+'Work Sheet1'!Q8)</f>
        <v>227</v>
      </c>
      <c r="C12" s="59">
        <f>SUM('Work Sheet1'!P8+'Work Sheet1'!R8)</f>
        <v>623</v>
      </c>
      <c r="D12" s="45">
        <f t="shared" si="2"/>
        <v>0</v>
      </c>
      <c r="E12" s="107">
        <f>SUM('Work Sheet1'!D8:E8)</f>
        <v>0</v>
      </c>
      <c r="F12" s="41">
        <f t="shared" si="3"/>
        <v>0.83259911894273131</v>
      </c>
      <c r="G12" s="46">
        <f>SUM('Work Sheet1'!H8:I8)</f>
        <v>189</v>
      </c>
      <c r="H12" s="43">
        <f t="shared" si="0"/>
        <v>0.16740088105726872</v>
      </c>
      <c r="I12" s="57">
        <f>SUM('Work Sheet1'!U9:V9)</f>
        <v>38</v>
      </c>
      <c r="J12" s="47">
        <f t="shared" si="1"/>
        <v>0</v>
      </c>
      <c r="K12" s="110">
        <f>SUM('Work Sheet1'!L8:M8)</f>
        <v>0</v>
      </c>
    </row>
    <row r="13" spans="1:11" x14ac:dyDescent="0.25">
      <c r="A13" s="40" t="s">
        <v>23</v>
      </c>
      <c r="B13" s="56">
        <f>SUM('Work Sheet1'!O9+'Work Sheet1'!Q9)</f>
        <v>98</v>
      </c>
      <c r="C13" s="59">
        <f>SUM('Work Sheet1'!P9+'Work Sheet1'!R9)</f>
        <v>152</v>
      </c>
      <c r="D13" s="45">
        <f t="shared" si="2"/>
        <v>0</v>
      </c>
      <c r="E13" s="107">
        <f>SUM('Work Sheet1'!D9:E9)</f>
        <v>0</v>
      </c>
      <c r="F13" s="41">
        <f t="shared" si="3"/>
        <v>0.9285714285714286</v>
      </c>
      <c r="G13" s="46">
        <f>SUM('Work Sheet1'!H9:I9)</f>
        <v>91</v>
      </c>
      <c r="H13" s="43">
        <f t="shared" si="0"/>
        <v>7.1428571428571425E-2</v>
      </c>
      <c r="I13" s="57">
        <f>SUM('Work Sheet1'!U10:V10)</f>
        <v>7</v>
      </c>
      <c r="J13" s="47">
        <f t="shared" si="1"/>
        <v>0</v>
      </c>
      <c r="K13" s="110">
        <f>SUM('Work Sheet1'!L9:M9)</f>
        <v>0</v>
      </c>
    </row>
    <row r="14" spans="1:11" x14ac:dyDescent="0.25">
      <c r="A14" s="40" t="s">
        <v>38</v>
      </c>
      <c r="B14" s="56">
        <f>SUM('Work Sheet1'!O10+'Work Sheet1'!Q10)</f>
        <v>19</v>
      </c>
      <c r="C14" s="59">
        <f>SUM('Work Sheet1'!P10+'Work Sheet1'!R10)</f>
        <v>27</v>
      </c>
      <c r="D14" s="45">
        <f t="shared" si="2"/>
        <v>0</v>
      </c>
      <c r="E14" s="107">
        <f>SUM('Work Sheet1'!D10:E10)</f>
        <v>0</v>
      </c>
      <c r="F14" s="41">
        <f t="shared" si="3"/>
        <v>0.84210526315789469</v>
      </c>
      <c r="G14" s="46">
        <f>SUM('Work Sheet1'!H10:I10)</f>
        <v>16</v>
      </c>
      <c r="H14" s="43">
        <f t="shared" si="0"/>
        <v>0.15789473684210525</v>
      </c>
      <c r="I14" s="57">
        <f>SUM('Work Sheet1'!U11:V11)</f>
        <v>3</v>
      </c>
      <c r="J14" s="47">
        <f t="shared" si="1"/>
        <v>0</v>
      </c>
      <c r="K14" s="110">
        <f>SUM('Work Sheet1'!L10:M10)</f>
        <v>0</v>
      </c>
    </row>
    <row r="15" spans="1:11" x14ac:dyDescent="0.25">
      <c r="A15" s="40" t="s">
        <v>31</v>
      </c>
      <c r="B15" s="56">
        <f>SUM('Work Sheet1'!O11+'Work Sheet1'!Q11)</f>
        <v>128</v>
      </c>
      <c r="C15" s="59">
        <f>SUM('Work Sheet1'!P11+'Work Sheet1'!R11)</f>
        <v>191</v>
      </c>
      <c r="D15" s="45">
        <f t="shared" si="2"/>
        <v>0</v>
      </c>
      <c r="E15" s="107">
        <f>SUM('Work Sheet1'!D11:E11)</f>
        <v>0</v>
      </c>
      <c r="F15" s="41">
        <f t="shared" si="3"/>
        <v>0.8671875</v>
      </c>
      <c r="G15" s="46">
        <f>SUM('Work Sheet1'!H11:I11)</f>
        <v>111</v>
      </c>
      <c r="H15" s="43">
        <f t="shared" si="0"/>
        <v>0.1328125</v>
      </c>
      <c r="I15" s="57">
        <f>SUM('Work Sheet1'!U12:V12)</f>
        <v>17</v>
      </c>
      <c r="J15" s="47">
        <f t="shared" si="1"/>
        <v>0</v>
      </c>
      <c r="K15" s="110">
        <f>SUM('Work Sheet1'!L11:M11)</f>
        <v>0</v>
      </c>
    </row>
    <row r="16" spans="1:11" x14ac:dyDescent="0.25">
      <c r="A16" s="40" t="s">
        <v>26</v>
      </c>
      <c r="B16" s="56">
        <f>SUM('Work Sheet1'!O12+'Work Sheet1'!Q12)</f>
        <v>17</v>
      </c>
      <c r="C16" s="59">
        <f>SUM('Work Sheet1'!P12+'Work Sheet1'!R12)</f>
        <v>228</v>
      </c>
      <c r="D16" s="45">
        <f t="shared" si="2"/>
        <v>0</v>
      </c>
      <c r="E16" s="107">
        <f>SUM('Work Sheet1'!D12:E12)</f>
        <v>0</v>
      </c>
      <c r="F16" s="41">
        <f t="shared" si="3"/>
        <v>1</v>
      </c>
      <c r="G16" s="46">
        <f>SUM('Work Sheet1'!H12:I12)</f>
        <v>17</v>
      </c>
      <c r="H16" s="43">
        <f t="shared" si="0"/>
        <v>0</v>
      </c>
      <c r="I16" s="109">
        <f>SUM('Work Sheet1'!U13:V13)</f>
        <v>0</v>
      </c>
      <c r="J16" s="47">
        <f t="shared" si="1"/>
        <v>0</v>
      </c>
      <c r="K16" s="110">
        <f>SUM('Work Sheet1'!L12:M12)</f>
        <v>0</v>
      </c>
    </row>
    <row r="17" spans="1:11" x14ac:dyDescent="0.25">
      <c r="A17" s="40" t="s">
        <v>36</v>
      </c>
      <c r="B17" s="56">
        <f>SUM('Work Sheet1'!O13+'Work Sheet1'!Q13)</f>
        <v>59</v>
      </c>
      <c r="C17" s="59">
        <f>SUM('Work Sheet1'!P13+'Work Sheet1'!R13)</f>
        <v>95</v>
      </c>
      <c r="D17" s="45">
        <f t="shared" si="2"/>
        <v>0</v>
      </c>
      <c r="E17" s="107">
        <f>SUM('Work Sheet1'!D13:E13)</f>
        <v>0</v>
      </c>
      <c r="F17" s="41">
        <f t="shared" si="3"/>
        <v>0.96610169491525422</v>
      </c>
      <c r="G17" s="46">
        <f>SUM('Work Sheet1'!H13:I13)</f>
        <v>57</v>
      </c>
      <c r="H17" s="43">
        <f t="shared" si="0"/>
        <v>3.3898305084745763E-2</v>
      </c>
      <c r="I17" s="57">
        <f>SUM('Work Sheet1'!U14:V14)</f>
        <v>2</v>
      </c>
      <c r="J17" s="47">
        <f t="shared" si="1"/>
        <v>0</v>
      </c>
      <c r="K17" s="110">
        <f>SUM('Work Sheet1'!L13:M13)</f>
        <v>0</v>
      </c>
    </row>
    <row r="18" spans="1:11" x14ac:dyDescent="0.25">
      <c r="A18" s="40" t="s">
        <v>42</v>
      </c>
      <c r="B18" s="56">
        <f>SUM('Work Sheet1'!O14+'Work Sheet1'!Q14)</f>
        <v>9</v>
      </c>
      <c r="C18" s="59">
        <f>SUM('Work Sheet1'!P14+'Work Sheet1'!R14)</f>
        <v>10</v>
      </c>
      <c r="D18" s="45">
        <f t="shared" si="2"/>
        <v>0</v>
      </c>
      <c r="E18" s="107">
        <f>SUM('Work Sheet1'!D14:E14)</f>
        <v>0</v>
      </c>
      <c r="F18" s="41">
        <f t="shared" si="3"/>
        <v>0.88888888888888884</v>
      </c>
      <c r="G18" s="46">
        <f>SUM('Work Sheet1'!H14:I14)</f>
        <v>8</v>
      </c>
      <c r="H18" s="43">
        <f t="shared" si="0"/>
        <v>0.1111111111111111</v>
      </c>
      <c r="I18" s="57">
        <f>SUM('Work Sheet1'!U15:V15)</f>
        <v>1</v>
      </c>
      <c r="J18" s="47">
        <f t="shared" si="1"/>
        <v>0</v>
      </c>
      <c r="K18" s="110">
        <f>SUM('Work Sheet1'!L14:M14)</f>
        <v>0</v>
      </c>
    </row>
    <row r="19" spans="1:11" x14ac:dyDescent="0.25">
      <c r="A19" s="40" t="s">
        <v>22</v>
      </c>
      <c r="B19" s="56">
        <f>SUM('Work Sheet1'!O15+'Work Sheet1'!Q15)</f>
        <v>56</v>
      </c>
      <c r="C19" s="59">
        <f>SUM('Work Sheet1'!P15+'Work Sheet1'!R15)</f>
        <v>328</v>
      </c>
      <c r="D19" s="45">
        <f t="shared" si="2"/>
        <v>0</v>
      </c>
      <c r="E19" s="107">
        <f>SUM('Work Sheet1'!D15:E15)</f>
        <v>0</v>
      </c>
      <c r="F19" s="41">
        <f t="shared" si="3"/>
        <v>0.9642857142857143</v>
      </c>
      <c r="G19" s="46">
        <f>SUM('Work Sheet1'!H15:I15)</f>
        <v>54</v>
      </c>
      <c r="H19" s="43">
        <f t="shared" si="0"/>
        <v>3.5714285714285712E-2</v>
      </c>
      <c r="I19" s="57">
        <f>SUM('Work Sheet1'!U16:V16)</f>
        <v>2</v>
      </c>
      <c r="J19" s="47">
        <f t="shared" si="1"/>
        <v>0</v>
      </c>
      <c r="K19" s="110">
        <f>SUM('Work Sheet1'!L15:M15)</f>
        <v>0</v>
      </c>
    </row>
    <row r="20" spans="1:11" x14ac:dyDescent="0.25">
      <c r="A20" s="40" t="s">
        <v>0</v>
      </c>
      <c r="B20" s="56">
        <f>SUM('Work Sheet1'!O16+'Work Sheet1'!Q16)</f>
        <v>8603</v>
      </c>
      <c r="C20" s="59">
        <f>SUM('Work Sheet1'!P16+'Work Sheet1'!R16)</f>
        <v>17973</v>
      </c>
      <c r="D20" s="45">
        <f t="shared" si="2"/>
        <v>0</v>
      </c>
      <c r="E20" s="107">
        <f>SUM('Work Sheet1'!D16:E16)</f>
        <v>0</v>
      </c>
      <c r="F20" s="41">
        <f t="shared" si="3"/>
        <v>0.85749157270719512</v>
      </c>
      <c r="G20" s="46">
        <f>SUM('Work Sheet1'!H16:I16)</f>
        <v>7377</v>
      </c>
      <c r="H20" s="43">
        <f t="shared" si="0"/>
        <v>0.1419272346855748</v>
      </c>
      <c r="I20" s="57">
        <f>SUM('Work Sheet1'!U17:V17)</f>
        <v>1221</v>
      </c>
      <c r="J20" s="47">
        <f t="shared" si="1"/>
        <v>4.6495408578402881E-4</v>
      </c>
      <c r="K20" s="44">
        <f>SUM('Work Sheet1'!L16:M16)</f>
        <v>4</v>
      </c>
    </row>
    <row r="21" spans="1:11" x14ac:dyDescent="0.25">
      <c r="A21" s="40" t="s">
        <v>2</v>
      </c>
      <c r="B21" s="56">
        <f>SUM('Work Sheet1'!O17+'Work Sheet1'!Q17)</f>
        <v>8419</v>
      </c>
      <c r="C21" s="59">
        <f>SUM('Work Sheet1'!P17+'Work Sheet1'!R17)</f>
        <v>13226</v>
      </c>
      <c r="D21" s="45">
        <f t="shared" si="2"/>
        <v>0</v>
      </c>
      <c r="E21" s="107">
        <f>SUM('Work Sheet1'!D17:E17)</f>
        <v>0</v>
      </c>
      <c r="F21" s="41">
        <f t="shared" si="3"/>
        <v>0.84190521439600907</v>
      </c>
      <c r="G21" s="46">
        <f>SUM('Work Sheet1'!H17:I17)</f>
        <v>7088</v>
      </c>
      <c r="H21" s="43">
        <f t="shared" si="0"/>
        <v>0.15750089084214278</v>
      </c>
      <c r="I21" s="57">
        <f>SUM('Work Sheet1'!U18:V18)</f>
        <v>1326</v>
      </c>
      <c r="J21" s="47">
        <f t="shared" si="1"/>
        <v>5.938947618482005E-4</v>
      </c>
      <c r="K21" s="44">
        <f>SUM('Work Sheet1'!L17:M17)</f>
        <v>5</v>
      </c>
    </row>
    <row r="22" spans="1:11" x14ac:dyDescent="0.25">
      <c r="A22" s="40" t="s">
        <v>43</v>
      </c>
      <c r="B22" s="56">
        <f>SUM('Work Sheet1'!O18+'Work Sheet1'!Q18)</f>
        <v>9</v>
      </c>
      <c r="C22" s="59">
        <f>SUM('Work Sheet1'!P18+'Work Sheet1'!R18)</f>
        <v>11</v>
      </c>
      <c r="D22" s="45">
        <f t="shared" si="2"/>
        <v>0</v>
      </c>
      <c r="E22" s="107">
        <f>SUM('Work Sheet1'!D18:E18)</f>
        <v>0</v>
      </c>
      <c r="F22" s="41">
        <f t="shared" si="3"/>
        <v>0.66666666666666663</v>
      </c>
      <c r="G22" s="46">
        <f>SUM('Work Sheet1'!H18:I18)</f>
        <v>6</v>
      </c>
      <c r="H22" s="43">
        <f t="shared" si="0"/>
        <v>0.33333333333333331</v>
      </c>
      <c r="I22" s="57">
        <f>SUM('Work Sheet1'!U19:V19)</f>
        <v>3</v>
      </c>
      <c r="J22" s="47">
        <f t="shared" si="1"/>
        <v>0</v>
      </c>
      <c r="K22" s="110">
        <f>SUM('Work Sheet1'!L18:M18)</f>
        <v>0</v>
      </c>
    </row>
    <row r="23" spans="1:11" x14ac:dyDescent="0.25">
      <c r="A23" s="40" t="s">
        <v>44</v>
      </c>
      <c r="B23" s="56">
        <f>SUM('Work Sheet1'!O19+'Work Sheet1'!Q19)</f>
        <v>2</v>
      </c>
      <c r="C23" s="59">
        <f>SUM('Work Sheet1'!P19+'Work Sheet1'!R19)</f>
        <v>4</v>
      </c>
      <c r="D23" s="45">
        <f t="shared" si="2"/>
        <v>0</v>
      </c>
      <c r="E23" s="107">
        <f>SUM('Work Sheet1'!D19:E19)</f>
        <v>0</v>
      </c>
      <c r="F23" s="41">
        <f t="shared" si="3"/>
        <v>1</v>
      </c>
      <c r="G23" s="46">
        <f>SUM('Work Sheet1'!H19:I19)</f>
        <v>2</v>
      </c>
      <c r="H23" s="43">
        <f t="shared" si="0"/>
        <v>0</v>
      </c>
      <c r="I23" s="109">
        <f>SUM('Work Sheet1'!U20:V20)</f>
        <v>0</v>
      </c>
      <c r="J23" s="47">
        <f t="shared" si="1"/>
        <v>0</v>
      </c>
      <c r="K23" s="110">
        <f>SUM('Work Sheet1'!L19:M19)</f>
        <v>0</v>
      </c>
    </row>
    <row r="24" spans="1:11" x14ac:dyDescent="0.25">
      <c r="A24" s="40" t="s">
        <v>12</v>
      </c>
      <c r="B24" s="56">
        <f>SUM('Work Sheet1'!O20+'Work Sheet1'!Q20)</f>
        <v>1041</v>
      </c>
      <c r="C24" s="59">
        <f>SUM('Work Sheet1'!P20+'Work Sheet1'!R20)</f>
        <v>1049</v>
      </c>
      <c r="D24" s="45">
        <f t="shared" si="2"/>
        <v>0</v>
      </c>
      <c r="E24" s="107">
        <f>SUM('Work Sheet1'!D20:E20)</f>
        <v>0</v>
      </c>
      <c r="F24" s="41">
        <f t="shared" si="3"/>
        <v>0.78962536023054752</v>
      </c>
      <c r="G24" s="46">
        <f>SUM('Work Sheet1'!H20:I20)</f>
        <v>822</v>
      </c>
      <c r="H24" s="43">
        <f t="shared" si="0"/>
        <v>0.207492795389049</v>
      </c>
      <c r="I24" s="57">
        <f>SUM('Work Sheet1'!U21:V21)</f>
        <v>216</v>
      </c>
      <c r="J24" s="47">
        <f t="shared" si="1"/>
        <v>2.881844380403458E-3</v>
      </c>
      <c r="K24" s="44">
        <f>SUM('Work Sheet1'!L20:M20)</f>
        <v>3</v>
      </c>
    </row>
    <row r="25" spans="1:11" x14ac:dyDescent="0.25">
      <c r="A25" s="40" t="s">
        <v>28</v>
      </c>
      <c r="B25" s="56">
        <f>SUM('Work Sheet1'!O21+'Work Sheet1'!Q21)</f>
        <v>123</v>
      </c>
      <c r="C25" s="59">
        <f>SUM('Work Sheet1'!P21+'Work Sheet1'!R21)</f>
        <v>175</v>
      </c>
      <c r="D25" s="45">
        <f t="shared" si="2"/>
        <v>0</v>
      </c>
      <c r="E25" s="107">
        <f>SUM('Work Sheet1'!D21:E21)</f>
        <v>0</v>
      </c>
      <c r="F25" s="41">
        <f t="shared" si="3"/>
        <v>0.82926829268292679</v>
      </c>
      <c r="G25" s="46">
        <f>SUM('Work Sheet1'!H21:I21)</f>
        <v>102</v>
      </c>
      <c r="H25" s="43">
        <f t="shared" si="0"/>
        <v>0.17073170731707318</v>
      </c>
      <c r="I25" s="57">
        <f>SUM('Work Sheet1'!U22:V22)</f>
        <v>21</v>
      </c>
      <c r="J25" s="47">
        <f t="shared" si="1"/>
        <v>0</v>
      </c>
      <c r="K25" s="110">
        <f>SUM('Work Sheet1'!L21:M21)</f>
        <v>0</v>
      </c>
    </row>
    <row r="26" spans="1:11" x14ac:dyDescent="0.25">
      <c r="A26" s="40" t="s">
        <v>45</v>
      </c>
      <c r="B26" s="56">
        <f>SUM('Work Sheet1'!O22+'Work Sheet1'!Q22)</f>
        <v>8</v>
      </c>
      <c r="C26" s="59">
        <f>SUM('Work Sheet1'!P22+'Work Sheet1'!R22)</f>
        <v>9</v>
      </c>
      <c r="D26" s="45">
        <f t="shared" si="2"/>
        <v>0</v>
      </c>
      <c r="E26" s="107">
        <f>SUM('Work Sheet1'!D22:E22)</f>
        <v>0</v>
      </c>
      <c r="F26" s="41">
        <f t="shared" si="3"/>
        <v>0.875</v>
      </c>
      <c r="G26" s="46">
        <f>SUM('Work Sheet1'!H22:I22)</f>
        <v>7</v>
      </c>
      <c r="H26" s="43">
        <f t="shared" si="0"/>
        <v>0.125</v>
      </c>
      <c r="I26" s="57">
        <f>SUM('Work Sheet1'!U23:V23)</f>
        <v>1</v>
      </c>
      <c r="J26" s="47">
        <f t="shared" si="1"/>
        <v>0</v>
      </c>
      <c r="K26" s="110">
        <f>SUM('Work Sheet1'!L22:M22)</f>
        <v>0</v>
      </c>
    </row>
    <row r="27" spans="1:11" x14ac:dyDescent="0.25">
      <c r="A27" s="40" t="s">
        <v>18</v>
      </c>
      <c r="B27" s="56">
        <f>SUM('Work Sheet1'!O23+'Work Sheet1'!Q23)</f>
        <v>418</v>
      </c>
      <c r="C27" s="59">
        <f>SUM('Work Sheet1'!P23+'Work Sheet1'!R23)</f>
        <v>594</v>
      </c>
      <c r="D27" s="45">
        <f t="shared" si="2"/>
        <v>0</v>
      </c>
      <c r="E27" s="107">
        <f>SUM('Work Sheet1'!D23:E23)</f>
        <v>0</v>
      </c>
      <c r="F27" s="41">
        <f t="shared" si="3"/>
        <v>0.88516746411483249</v>
      </c>
      <c r="G27" s="46">
        <f>SUM('Work Sheet1'!H23:I23)</f>
        <v>370</v>
      </c>
      <c r="H27" s="43">
        <f t="shared" si="0"/>
        <v>0.10526315789473684</v>
      </c>
      <c r="I27" s="57">
        <f>SUM('Work Sheet1'!U24:V24)</f>
        <v>44</v>
      </c>
      <c r="J27" s="47">
        <f t="shared" si="1"/>
        <v>9.5693779904306216E-3</v>
      </c>
      <c r="K27" s="44">
        <f>SUM('Work Sheet1'!L23:M23)</f>
        <v>4</v>
      </c>
    </row>
    <row r="28" spans="1:11" x14ac:dyDescent="0.25">
      <c r="A28" s="40" t="s">
        <v>32</v>
      </c>
      <c r="B28" s="56">
        <f>SUM('Work Sheet1'!O24+'Work Sheet1'!Q24)</f>
        <v>72</v>
      </c>
      <c r="C28" s="59">
        <f>SUM('Work Sheet1'!P24+'Work Sheet1'!R24)</f>
        <v>222</v>
      </c>
      <c r="D28" s="45">
        <f t="shared" si="2"/>
        <v>6.9444444444444448E-2</v>
      </c>
      <c r="E28" s="107">
        <f>SUM('Work Sheet1'!D24:E24)</f>
        <v>5</v>
      </c>
      <c r="F28" s="41">
        <f t="shared" si="3"/>
        <v>0.63888888888888884</v>
      </c>
      <c r="G28" s="46">
        <f>SUM('Work Sheet1'!H24:I24)</f>
        <v>46</v>
      </c>
      <c r="H28" s="43">
        <f t="shared" si="0"/>
        <v>0.2638888888888889</v>
      </c>
      <c r="I28" s="57">
        <f>SUM('Work Sheet1'!U25:V25)</f>
        <v>19</v>
      </c>
      <c r="J28" s="47">
        <f t="shared" si="1"/>
        <v>2.7777777777777776E-2</v>
      </c>
      <c r="K28" s="44">
        <f>SUM('Work Sheet1'!L24:M24)</f>
        <v>2</v>
      </c>
    </row>
    <row r="29" spans="1:11" x14ac:dyDescent="0.25">
      <c r="A29" s="40" t="s">
        <v>33</v>
      </c>
      <c r="B29" s="56">
        <f>SUM('Work Sheet1'!O25+'Work Sheet1'!Q25)</f>
        <v>54</v>
      </c>
      <c r="C29" s="59">
        <f>SUM('Work Sheet1'!P25+'Work Sheet1'!R25)</f>
        <v>141</v>
      </c>
      <c r="D29" s="45">
        <f t="shared" si="2"/>
        <v>0</v>
      </c>
      <c r="E29" s="107">
        <f>SUM('Work Sheet1'!D25:E25)</f>
        <v>0</v>
      </c>
      <c r="F29" s="41">
        <f t="shared" si="3"/>
        <v>0.85185185185185186</v>
      </c>
      <c r="G29" s="46">
        <f>SUM('Work Sheet1'!H25:I25)</f>
        <v>46</v>
      </c>
      <c r="H29" s="43">
        <f t="shared" si="0"/>
        <v>0.14814814814814814</v>
      </c>
      <c r="I29" s="57">
        <f>SUM('Work Sheet1'!U26:V26)</f>
        <v>8</v>
      </c>
      <c r="J29" s="47">
        <f t="shared" si="1"/>
        <v>0</v>
      </c>
      <c r="K29" s="110">
        <f>SUM('Work Sheet1'!L25:M25)</f>
        <v>0</v>
      </c>
    </row>
    <row r="30" spans="1:11" x14ac:dyDescent="0.25">
      <c r="A30" s="40" t="s">
        <v>9</v>
      </c>
      <c r="B30" s="56">
        <f>SUM('Work Sheet1'!O26+'Work Sheet1'!Q26)</f>
        <v>1519</v>
      </c>
      <c r="C30" s="59">
        <f>SUM('Work Sheet1'!P26+'Work Sheet1'!R26)</f>
        <v>2098</v>
      </c>
      <c r="D30" s="45">
        <f t="shared" si="2"/>
        <v>0</v>
      </c>
      <c r="E30" s="107">
        <f>SUM('Work Sheet1'!D26:E26)</f>
        <v>0</v>
      </c>
      <c r="F30" s="41">
        <f t="shared" si="3"/>
        <v>0.83015141540487158</v>
      </c>
      <c r="G30" s="46">
        <f>SUM('Work Sheet1'!H26:I26)</f>
        <v>1261</v>
      </c>
      <c r="H30" s="43">
        <f t="shared" si="0"/>
        <v>0.16984858459512836</v>
      </c>
      <c r="I30" s="57">
        <f>SUM('Work Sheet1'!U27:V27)</f>
        <v>258</v>
      </c>
      <c r="J30" s="47">
        <f t="shared" si="1"/>
        <v>0</v>
      </c>
      <c r="K30" s="110">
        <f>SUM('Work Sheet1'!L26:M26)</f>
        <v>0</v>
      </c>
    </row>
    <row r="31" spans="1:11" x14ac:dyDescent="0.25">
      <c r="A31" s="40" t="s">
        <v>15</v>
      </c>
      <c r="B31" s="56">
        <f>SUM('Work Sheet1'!O27+'Work Sheet1'!Q27)</f>
        <v>572</v>
      </c>
      <c r="C31" s="59">
        <f>SUM('Work Sheet1'!P27+'Work Sheet1'!R27)</f>
        <v>766</v>
      </c>
      <c r="D31" s="45">
        <f t="shared" si="2"/>
        <v>0</v>
      </c>
      <c r="E31" s="107">
        <f>SUM('Work Sheet1'!D27:E27)</f>
        <v>0</v>
      </c>
      <c r="F31" s="41">
        <f t="shared" si="3"/>
        <v>0.94055944055944052</v>
      </c>
      <c r="G31" s="46">
        <f>SUM('Work Sheet1'!H27:I27)</f>
        <v>538</v>
      </c>
      <c r="H31" s="43">
        <f t="shared" si="0"/>
        <v>5.4195804195804193E-2</v>
      </c>
      <c r="I31" s="57">
        <f>SUM('Work Sheet1'!U28:V28)</f>
        <v>31</v>
      </c>
      <c r="J31" s="47">
        <f t="shared" si="1"/>
        <v>5.244755244755245E-3</v>
      </c>
      <c r="K31" s="44">
        <f>SUM('Work Sheet1'!L27:M27)</f>
        <v>3</v>
      </c>
    </row>
    <row r="32" spans="1:11" x14ac:dyDescent="0.25">
      <c r="A32" s="40" t="s">
        <v>13</v>
      </c>
      <c r="B32" s="56">
        <f>SUM('Work Sheet1'!O28+'Work Sheet1'!Q28)</f>
        <v>616</v>
      </c>
      <c r="C32" s="59">
        <f>SUM('Work Sheet1'!P28+'Work Sheet1'!R28)</f>
        <v>1091</v>
      </c>
      <c r="D32" s="45">
        <f t="shared" si="2"/>
        <v>0</v>
      </c>
      <c r="E32" s="107">
        <f>SUM('Work Sheet1'!D28:E28)</f>
        <v>0</v>
      </c>
      <c r="F32" s="41">
        <f t="shared" si="3"/>
        <v>0.81331168831168832</v>
      </c>
      <c r="G32" s="46">
        <f>SUM('Work Sheet1'!H28:I28)</f>
        <v>501</v>
      </c>
      <c r="H32" s="43">
        <f t="shared" si="0"/>
        <v>0.18668831168831168</v>
      </c>
      <c r="I32" s="57">
        <f>SUM('Work Sheet1'!U29:V29)</f>
        <v>115</v>
      </c>
      <c r="J32" s="47">
        <f t="shared" si="1"/>
        <v>0</v>
      </c>
      <c r="K32" s="110">
        <f>SUM('Work Sheet1'!L28:M28)</f>
        <v>0</v>
      </c>
    </row>
    <row r="33" spans="1:11" x14ac:dyDescent="0.25">
      <c r="A33" s="40" t="s">
        <v>35</v>
      </c>
      <c r="B33" s="56">
        <f>SUM('Work Sheet1'!O29+'Work Sheet1'!Q29)</f>
        <v>55</v>
      </c>
      <c r="C33" s="59">
        <f>SUM('Work Sheet1'!P29+'Work Sheet1'!R29)</f>
        <v>81</v>
      </c>
      <c r="D33" s="45">
        <f t="shared" si="2"/>
        <v>0</v>
      </c>
      <c r="E33" s="107">
        <f>SUM('Work Sheet1'!D29:E29)</f>
        <v>0</v>
      </c>
      <c r="F33" s="41">
        <f t="shared" si="3"/>
        <v>0.87272727272727268</v>
      </c>
      <c r="G33" s="46">
        <f>SUM('Work Sheet1'!H29:I29)</f>
        <v>48</v>
      </c>
      <c r="H33" s="43">
        <f t="shared" si="0"/>
        <v>0.12727272727272726</v>
      </c>
      <c r="I33" s="57">
        <f>SUM('Work Sheet1'!U30:V30)</f>
        <v>7</v>
      </c>
      <c r="J33" s="47">
        <f t="shared" si="1"/>
        <v>0</v>
      </c>
      <c r="K33" s="110">
        <f>SUM('Work Sheet1'!L29:M29)</f>
        <v>0</v>
      </c>
    </row>
    <row r="34" spans="1:11" x14ac:dyDescent="0.25">
      <c r="A34" s="40" t="s">
        <v>37</v>
      </c>
      <c r="B34" s="56">
        <f>SUM('Work Sheet1'!O30+'Work Sheet1'!Q30)</f>
        <v>75</v>
      </c>
      <c r="C34" s="59">
        <f>SUM('Work Sheet1'!P30+'Work Sheet1'!R30)</f>
        <v>79</v>
      </c>
      <c r="D34" s="45">
        <f t="shared" si="2"/>
        <v>0</v>
      </c>
      <c r="E34" s="107">
        <f>SUM('Work Sheet1'!D30:E30)</f>
        <v>0</v>
      </c>
      <c r="F34" s="41">
        <f t="shared" si="3"/>
        <v>0.89333333333333331</v>
      </c>
      <c r="G34" s="46">
        <f>SUM('Work Sheet1'!H30:I30)</f>
        <v>67</v>
      </c>
      <c r="H34" s="43">
        <f t="shared" si="0"/>
        <v>0.10666666666666667</v>
      </c>
      <c r="I34" s="57">
        <f>SUM('Work Sheet1'!U31:V31)</f>
        <v>8</v>
      </c>
      <c r="J34" s="47">
        <f t="shared" si="1"/>
        <v>0</v>
      </c>
      <c r="K34" s="110">
        <f>SUM('Work Sheet1'!L30:M30)</f>
        <v>0</v>
      </c>
    </row>
    <row r="35" spans="1:11" x14ac:dyDescent="0.25">
      <c r="A35" s="40" t="s">
        <v>7</v>
      </c>
      <c r="B35" s="56">
        <f>SUM('Work Sheet1'!O31+'Work Sheet1'!Q31)</f>
        <v>1323</v>
      </c>
      <c r="C35" s="59">
        <f>SUM('Work Sheet1'!P31+'Work Sheet1'!R31)</f>
        <v>2979</v>
      </c>
      <c r="D35" s="45">
        <f t="shared" si="2"/>
        <v>0</v>
      </c>
      <c r="E35" s="107">
        <f>SUM('Work Sheet1'!D31:E31)</f>
        <v>0</v>
      </c>
      <c r="F35" s="41">
        <f t="shared" si="3"/>
        <v>0.9024943310657596</v>
      </c>
      <c r="G35" s="46">
        <f>SUM('Work Sheet1'!H31:I31)</f>
        <v>1194</v>
      </c>
      <c r="H35" s="43">
        <f t="shared" si="0"/>
        <v>9.7505668934240369E-2</v>
      </c>
      <c r="I35" s="57">
        <f>SUM('Work Sheet1'!U32:V32)</f>
        <v>129</v>
      </c>
      <c r="J35" s="47">
        <f t="shared" si="1"/>
        <v>0</v>
      </c>
      <c r="K35" s="110">
        <f>SUM('Work Sheet1'!L31:M31)</f>
        <v>0</v>
      </c>
    </row>
    <row r="36" spans="1:11" x14ac:dyDescent="0.25">
      <c r="A36" s="40" t="s">
        <v>11</v>
      </c>
      <c r="B36" s="56">
        <f>SUM('Work Sheet1'!O32+'Work Sheet1'!Q32)</f>
        <v>859</v>
      </c>
      <c r="C36" s="59">
        <f>SUM('Work Sheet1'!P32+'Work Sheet1'!R32)</f>
        <v>1438</v>
      </c>
      <c r="D36" s="45">
        <f t="shared" si="2"/>
        <v>0</v>
      </c>
      <c r="E36" s="107">
        <f>SUM('Work Sheet1'!D32:E32)</f>
        <v>0</v>
      </c>
      <c r="F36" s="41">
        <f t="shared" si="3"/>
        <v>0.78114086146682193</v>
      </c>
      <c r="G36" s="46">
        <f>SUM('Work Sheet1'!H32:I32)</f>
        <v>671</v>
      </c>
      <c r="H36" s="43">
        <f t="shared" si="0"/>
        <v>0.21769499417927823</v>
      </c>
      <c r="I36" s="57">
        <f>SUM('Work Sheet1'!U33:V33)</f>
        <v>187</v>
      </c>
      <c r="J36" s="47">
        <f t="shared" si="1"/>
        <v>1.1641443538998836E-3</v>
      </c>
      <c r="K36" s="44">
        <f>SUM('Work Sheet1'!L32:M32)</f>
        <v>1</v>
      </c>
    </row>
    <row r="37" spans="1:11" x14ac:dyDescent="0.25">
      <c r="A37" s="40" t="s">
        <v>30</v>
      </c>
      <c r="B37" s="56">
        <f>SUM('Work Sheet1'!O33+'Work Sheet1'!Q33)</f>
        <v>64</v>
      </c>
      <c r="C37" s="59">
        <f>SUM('Work Sheet1'!P33+'Work Sheet1'!R33)</f>
        <v>128</v>
      </c>
      <c r="D37" s="45">
        <f t="shared" si="2"/>
        <v>1.5625E-2</v>
      </c>
      <c r="E37" s="107">
        <f>SUM('Work Sheet1'!D33:E33)</f>
        <v>1</v>
      </c>
      <c r="F37" s="41">
        <f t="shared" si="3"/>
        <v>0.71875</v>
      </c>
      <c r="G37" s="46">
        <f>SUM('Work Sheet1'!H33:I33)</f>
        <v>46</v>
      </c>
      <c r="H37" s="43">
        <f t="shared" ref="H37:H54" si="4">SUM(I37/B37)</f>
        <v>0.234375</v>
      </c>
      <c r="I37" s="57">
        <f>SUM('Work Sheet1'!U34:V34)</f>
        <v>15</v>
      </c>
      <c r="J37" s="47">
        <f t="shared" ref="J37:J54" si="5">SUM(K37/B37)</f>
        <v>3.125E-2</v>
      </c>
      <c r="K37" s="44">
        <f>SUM('Work Sheet1'!L33:M33)</f>
        <v>2</v>
      </c>
    </row>
    <row r="38" spans="1:11" x14ac:dyDescent="0.25">
      <c r="A38" s="40" t="s">
        <v>29</v>
      </c>
      <c r="B38" s="56">
        <f>SUM('Work Sheet1'!O34+'Work Sheet1'!Q34)</f>
        <v>187</v>
      </c>
      <c r="C38" s="59">
        <f>SUM('Work Sheet1'!P34+'Work Sheet1'!R34)</f>
        <v>426</v>
      </c>
      <c r="D38" s="45">
        <f t="shared" si="2"/>
        <v>0</v>
      </c>
      <c r="E38" s="107">
        <f>SUM('Work Sheet1'!D34:E34)</f>
        <v>0</v>
      </c>
      <c r="F38" s="41">
        <f t="shared" si="3"/>
        <v>0.89839572192513373</v>
      </c>
      <c r="G38" s="46">
        <f>SUM('Work Sheet1'!H34:I34)</f>
        <v>168</v>
      </c>
      <c r="H38" s="43">
        <f t="shared" si="4"/>
        <v>9.6256684491978606E-2</v>
      </c>
      <c r="I38" s="57">
        <f>SUM('Work Sheet1'!U35:V35)</f>
        <v>18</v>
      </c>
      <c r="J38" s="47">
        <f t="shared" si="5"/>
        <v>5.3475935828877002E-3</v>
      </c>
      <c r="K38" s="44">
        <f>SUM('Work Sheet1'!L34:M34)</f>
        <v>1</v>
      </c>
    </row>
    <row r="39" spans="1:11" x14ac:dyDescent="0.25">
      <c r="A39" s="40" t="s">
        <v>40</v>
      </c>
      <c r="B39" s="56">
        <f>SUM('Work Sheet1'!O35+'Work Sheet1'!Q35)</f>
        <v>26</v>
      </c>
      <c r="C39" s="59">
        <f>SUM('Work Sheet1'!P35+'Work Sheet1'!R35)</f>
        <v>32</v>
      </c>
      <c r="D39" s="45">
        <f t="shared" si="2"/>
        <v>0</v>
      </c>
      <c r="E39" s="107">
        <f>SUM('Work Sheet1'!D35:E35)</f>
        <v>0</v>
      </c>
      <c r="F39" s="41">
        <f t="shared" si="3"/>
        <v>0.92307692307692313</v>
      </c>
      <c r="G39" s="46">
        <f>SUM('Work Sheet1'!H35:I35)</f>
        <v>24</v>
      </c>
      <c r="H39" s="43">
        <f t="shared" si="4"/>
        <v>7.6923076923076927E-2</v>
      </c>
      <c r="I39" s="57">
        <f>SUM('Work Sheet1'!U36:V36)</f>
        <v>2</v>
      </c>
      <c r="J39" s="47">
        <f t="shared" si="5"/>
        <v>0</v>
      </c>
      <c r="K39" s="110">
        <f>SUM('Work Sheet1'!L35:M35)</f>
        <v>0</v>
      </c>
    </row>
    <row r="40" spans="1:11" x14ac:dyDescent="0.25">
      <c r="A40" s="40" t="s">
        <v>24</v>
      </c>
      <c r="B40" s="56">
        <f>SUM('Work Sheet1'!O36+'Work Sheet1'!Q36)</f>
        <v>84</v>
      </c>
      <c r="C40" s="59">
        <f>SUM('Work Sheet1'!P36+'Work Sheet1'!R36)</f>
        <v>257</v>
      </c>
      <c r="D40" s="45">
        <f t="shared" si="2"/>
        <v>0</v>
      </c>
      <c r="E40" s="107">
        <f>SUM('Work Sheet1'!D36:E36)</f>
        <v>0</v>
      </c>
      <c r="F40" s="41">
        <f t="shared" si="3"/>
        <v>0.9285714285714286</v>
      </c>
      <c r="G40" s="46">
        <f>SUM('Work Sheet1'!H36:I36)</f>
        <v>78</v>
      </c>
      <c r="H40" s="43">
        <f t="shared" si="4"/>
        <v>7.1428571428571425E-2</v>
      </c>
      <c r="I40" s="57">
        <f>SUM('Work Sheet1'!U37:V37)</f>
        <v>6</v>
      </c>
      <c r="J40" s="47">
        <f t="shared" si="5"/>
        <v>0</v>
      </c>
      <c r="K40" s="110">
        <f>SUM('Work Sheet1'!L36:M36)</f>
        <v>0</v>
      </c>
    </row>
    <row r="41" spans="1:11" x14ac:dyDescent="0.25">
      <c r="A41" s="40" t="s">
        <v>25</v>
      </c>
      <c r="B41" s="56">
        <f>SUM('Work Sheet1'!O37+'Work Sheet1'!Q37)</f>
        <v>70</v>
      </c>
      <c r="C41" s="59">
        <f>SUM('Work Sheet1'!P37+'Work Sheet1'!R37)</f>
        <v>110</v>
      </c>
      <c r="D41" s="45">
        <f t="shared" si="2"/>
        <v>0</v>
      </c>
      <c r="E41" s="107">
        <f>SUM('Work Sheet1'!D37:E37)</f>
        <v>0</v>
      </c>
      <c r="F41" s="41">
        <f t="shared" si="3"/>
        <v>0.7857142857142857</v>
      </c>
      <c r="G41" s="46">
        <f>SUM('Work Sheet1'!H37:I37)</f>
        <v>55</v>
      </c>
      <c r="H41" s="43">
        <f t="shared" si="4"/>
        <v>0.21428571428571427</v>
      </c>
      <c r="I41" s="57">
        <f>SUM('Work Sheet1'!U38:V38)</f>
        <v>15</v>
      </c>
      <c r="J41" s="47">
        <f t="shared" si="5"/>
        <v>0</v>
      </c>
      <c r="K41" s="110">
        <f>SUM('Work Sheet1'!L37:M37)</f>
        <v>0</v>
      </c>
    </row>
    <row r="42" spans="1:11" x14ac:dyDescent="0.25">
      <c r="A42" s="40" t="s">
        <v>17</v>
      </c>
      <c r="B42" s="56">
        <f>SUM('Work Sheet1'!O38+'Work Sheet1'!Q38)</f>
        <v>548</v>
      </c>
      <c r="C42" s="59">
        <f>SUM('Work Sheet1'!P38+'Work Sheet1'!R38)</f>
        <v>710</v>
      </c>
      <c r="D42" s="45">
        <f t="shared" si="2"/>
        <v>0</v>
      </c>
      <c r="E42" s="107">
        <f>SUM('Work Sheet1'!D38:E38)</f>
        <v>0</v>
      </c>
      <c r="F42" s="41">
        <f t="shared" si="3"/>
        <v>0.8558394160583942</v>
      </c>
      <c r="G42" s="46">
        <f>SUM('Work Sheet1'!H38:I38)</f>
        <v>469</v>
      </c>
      <c r="H42" s="43">
        <f t="shared" si="4"/>
        <v>0.14233576642335766</v>
      </c>
      <c r="I42" s="57">
        <f>SUM('Work Sheet1'!U39:V39)</f>
        <v>78</v>
      </c>
      <c r="J42" s="47">
        <f t="shared" si="5"/>
        <v>1.8248175182481751E-3</v>
      </c>
      <c r="K42" s="44">
        <f>SUM('Work Sheet1'!L38:M38)</f>
        <v>1</v>
      </c>
    </row>
    <row r="43" spans="1:11" x14ac:dyDescent="0.25">
      <c r="A43" s="40" t="s">
        <v>27</v>
      </c>
      <c r="B43" s="56">
        <f>SUM('Work Sheet1'!O39+'Work Sheet1'!Q39)</f>
        <v>179</v>
      </c>
      <c r="C43" s="59">
        <f>SUM('Work Sheet1'!P39+'Work Sheet1'!R39)</f>
        <v>553</v>
      </c>
      <c r="D43" s="45">
        <f t="shared" si="2"/>
        <v>0</v>
      </c>
      <c r="E43" s="107">
        <f>SUM('Work Sheet1'!D39:E39)</f>
        <v>0</v>
      </c>
      <c r="F43" s="41">
        <f t="shared" si="3"/>
        <v>0.93854748603351956</v>
      </c>
      <c r="G43" s="46">
        <f>SUM('Work Sheet1'!H39:I39)</f>
        <v>168</v>
      </c>
      <c r="H43" s="43">
        <f t="shared" si="4"/>
        <v>6.1452513966480445E-2</v>
      </c>
      <c r="I43" s="57">
        <f>SUM('Work Sheet1'!U40:V40)</f>
        <v>11</v>
      </c>
      <c r="J43" s="47">
        <f t="shared" si="5"/>
        <v>0</v>
      </c>
      <c r="K43" s="110">
        <f>SUM('Work Sheet1'!L39:M39)</f>
        <v>0</v>
      </c>
    </row>
    <row r="44" spans="1:11" x14ac:dyDescent="0.25">
      <c r="A44" s="40" t="s">
        <v>41</v>
      </c>
      <c r="B44" s="56">
        <f>SUM('Work Sheet1'!O40+'Work Sheet1'!Q40)</f>
        <v>28</v>
      </c>
      <c r="C44" s="59">
        <f>SUM('Work Sheet1'!P40+'Work Sheet1'!R40)</f>
        <v>29</v>
      </c>
      <c r="D44" s="45">
        <f t="shared" si="2"/>
        <v>0</v>
      </c>
      <c r="E44" s="107">
        <f>SUM('Work Sheet1'!D40:E40)</f>
        <v>0</v>
      </c>
      <c r="F44" s="41">
        <f t="shared" si="3"/>
        <v>0.8928571428571429</v>
      </c>
      <c r="G44" s="46">
        <f>SUM('Work Sheet1'!H40:I40)</f>
        <v>25</v>
      </c>
      <c r="H44" s="43">
        <f t="shared" si="4"/>
        <v>0.10714285714285714</v>
      </c>
      <c r="I44" s="57">
        <f>SUM('Work Sheet1'!U41:V41)</f>
        <v>3</v>
      </c>
      <c r="J44" s="47">
        <f t="shared" si="5"/>
        <v>0</v>
      </c>
      <c r="K44" s="110">
        <f>SUM('Work Sheet1'!L40:M40)</f>
        <v>0</v>
      </c>
    </row>
    <row r="45" spans="1:11" x14ac:dyDescent="0.25">
      <c r="A45" s="40" t="s">
        <v>46</v>
      </c>
      <c r="B45" s="56">
        <f>SUM('Work Sheet1'!O41+'Work Sheet1'!Q41)</f>
        <v>1</v>
      </c>
      <c r="C45" s="59">
        <f>SUM('Work Sheet1'!P41+'Work Sheet1'!R41)</f>
        <v>1</v>
      </c>
      <c r="D45" s="45">
        <f t="shared" si="2"/>
        <v>0</v>
      </c>
      <c r="E45" s="107">
        <f>SUM('Work Sheet1'!D41:E41)</f>
        <v>0</v>
      </c>
      <c r="F45" s="41">
        <f t="shared" si="3"/>
        <v>0</v>
      </c>
      <c r="G45" s="108">
        <f>SUM('Work Sheet1'!H41:I41)</f>
        <v>0</v>
      </c>
      <c r="H45" s="43">
        <f t="shared" si="4"/>
        <v>1</v>
      </c>
      <c r="I45" s="57">
        <f>SUM('Work Sheet1'!U42:V42)</f>
        <v>1</v>
      </c>
      <c r="J45" s="47">
        <f t="shared" si="5"/>
        <v>0</v>
      </c>
      <c r="K45" s="110">
        <f>SUM('Work Sheet1'!L41:M41)</f>
        <v>0</v>
      </c>
    </row>
    <row r="46" spans="1:11" x14ac:dyDescent="0.25">
      <c r="A46" s="40" t="s">
        <v>6</v>
      </c>
      <c r="B46" s="56">
        <f>SUM('Work Sheet1'!O42+'Work Sheet1'!Q42)</f>
        <v>1981</v>
      </c>
      <c r="C46" s="59">
        <f>SUM('Work Sheet1'!P42+'Work Sheet1'!R42)</f>
        <v>3400</v>
      </c>
      <c r="D46" s="45">
        <f t="shared" si="2"/>
        <v>0</v>
      </c>
      <c r="E46" s="107">
        <f>SUM('Work Sheet1'!D42:E42)</f>
        <v>0</v>
      </c>
      <c r="F46" s="41">
        <f t="shared" si="3"/>
        <v>0.84199899040888437</v>
      </c>
      <c r="G46" s="46">
        <f>SUM('Work Sheet1'!H42:I42)</f>
        <v>1668</v>
      </c>
      <c r="H46" s="43">
        <f t="shared" si="4"/>
        <v>0.15749621403331651</v>
      </c>
      <c r="I46" s="57">
        <f>SUM('Work Sheet1'!U43:V43)</f>
        <v>312</v>
      </c>
      <c r="J46" s="47">
        <f t="shared" si="5"/>
        <v>5.0479555779909136E-4</v>
      </c>
      <c r="K46" s="44">
        <f>SUM('Work Sheet1'!L42:M42)</f>
        <v>1</v>
      </c>
    </row>
    <row r="47" spans="1:11" x14ac:dyDescent="0.25">
      <c r="A47" s="40" t="s">
        <v>19</v>
      </c>
      <c r="B47" s="56">
        <f>SUM('Work Sheet1'!O43+'Work Sheet1'!Q43)</f>
        <v>326</v>
      </c>
      <c r="C47" s="59">
        <f>SUM('Work Sheet1'!P43+'Work Sheet1'!R43)</f>
        <v>552</v>
      </c>
      <c r="D47" s="45">
        <f t="shared" si="2"/>
        <v>0</v>
      </c>
      <c r="E47" s="107">
        <f>SUM('Work Sheet1'!D43:E43)</f>
        <v>0</v>
      </c>
      <c r="F47" s="41">
        <f t="shared" si="3"/>
        <v>0.89877300613496935</v>
      </c>
      <c r="G47" s="46">
        <f>SUM('Work Sheet1'!H43:I43)</f>
        <v>293</v>
      </c>
      <c r="H47" s="43">
        <f t="shared" si="4"/>
        <v>0.10122699386503067</v>
      </c>
      <c r="I47" s="57">
        <f>SUM('Work Sheet1'!U44:V44)</f>
        <v>33</v>
      </c>
      <c r="J47" s="47">
        <f t="shared" si="5"/>
        <v>0</v>
      </c>
      <c r="K47" s="110">
        <f>SUM('Work Sheet1'!L43:M43)</f>
        <v>0</v>
      </c>
    </row>
    <row r="48" spans="1:11" x14ac:dyDescent="0.25">
      <c r="A48" s="40" t="s">
        <v>4</v>
      </c>
      <c r="B48" s="56">
        <f>SUM('Work Sheet1'!O44+'Work Sheet1'!Q44)</f>
        <v>4381</v>
      </c>
      <c r="C48" s="59">
        <f>SUM('Work Sheet1'!P44+'Work Sheet1'!R44)</f>
        <v>8305</v>
      </c>
      <c r="D48" s="45">
        <f t="shared" si="2"/>
        <v>0</v>
      </c>
      <c r="E48" s="107">
        <f>SUM('Work Sheet1'!D44:E44)</f>
        <v>0</v>
      </c>
      <c r="F48" s="41">
        <f t="shared" si="3"/>
        <v>0.86258845012554208</v>
      </c>
      <c r="G48" s="46">
        <f>SUM('Work Sheet1'!H44:I44)</f>
        <v>3779</v>
      </c>
      <c r="H48" s="43">
        <f t="shared" si="4"/>
        <v>0.13741154987445789</v>
      </c>
      <c r="I48" s="57">
        <f>SUM('Work Sheet1'!U45:V45)</f>
        <v>602</v>
      </c>
      <c r="J48" s="47">
        <f t="shared" si="5"/>
        <v>0</v>
      </c>
      <c r="K48" s="110">
        <f>SUM('Work Sheet1'!L44:M44)</f>
        <v>0</v>
      </c>
    </row>
    <row r="49" spans="1:11" x14ac:dyDescent="0.25">
      <c r="A49" s="40" t="s">
        <v>34</v>
      </c>
      <c r="B49" s="56">
        <f>SUM('Work Sheet1'!O45+'Work Sheet1'!Q45)</f>
        <v>83</v>
      </c>
      <c r="C49" s="59">
        <f>SUM('Work Sheet1'!P45+'Work Sheet1'!R45)</f>
        <v>105</v>
      </c>
      <c r="D49" s="45">
        <f t="shared" si="2"/>
        <v>0</v>
      </c>
      <c r="E49" s="107">
        <f>SUM('Work Sheet1'!D45:E45)</f>
        <v>0</v>
      </c>
      <c r="F49" s="41">
        <f t="shared" si="3"/>
        <v>0.87951807228915657</v>
      </c>
      <c r="G49" s="46">
        <f>SUM('Work Sheet1'!H45:I45)</f>
        <v>73</v>
      </c>
      <c r="H49" s="43">
        <f t="shared" si="4"/>
        <v>0.12048192771084337</v>
      </c>
      <c r="I49" s="57">
        <f>SUM('Work Sheet1'!U46:V46)</f>
        <v>10</v>
      </c>
      <c r="J49" s="47">
        <f t="shared" si="5"/>
        <v>0</v>
      </c>
      <c r="K49" s="110">
        <f>SUM('Work Sheet1'!L45:M45)</f>
        <v>0</v>
      </c>
    </row>
    <row r="50" spans="1:11" x14ac:dyDescent="0.25">
      <c r="A50" s="40" t="s">
        <v>1</v>
      </c>
      <c r="B50" s="56">
        <f>SUM('Work Sheet1'!O46+'Work Sheet1'!Q46)</f>
        <v>11434</v>
      </c>
      <c r="C50" s="59">
        <f>SUM('Work Sheet1'!P46+'Work Sheet1'!R46)</f>
        <v>14077</v>
      </c>
      <c r="D50" s="45">
        <f t="shared" si="2"/>
        <v>0</v>
      </c>
      <c r="E50" s="107">
        <f>SUM('Work Sheet1'!D46:E46)</f>
        <v>0</v>
      </c>
      <c r="F50" s="41">
        <f t="shared" si="3"/>
        <v>0.78686373972363133</v>
      </c>
      <c r="G50" s="46">
        <f>SUM('Work Sheet1'!H46:I46)</f>
        <v>8997</v>
      </c>
      <c r="H50" s="43">
        <f t="shared" si="4"/>
        <v>0.21278642644743748</v>
      </c>
      <c r="I50" s="57">
        <f>SUM('Work Sheet1'!U47:V47)</f>
        <v>2433</v>
      </c>
      <c r="J50" s="47">
        <f t="shared" si="5"/>
        <v>3.4983382893125764E-4</v>
      </c>
      <c r="K50" s="44">
        <f>SUM('Work Sheet1'!L46:M46)</f>
        <v>4</v>
      </c>
    </row>
    <row r="51" spans="1:11" x14ac:dyDescent="0.25">
      <c r="A51" s="40" t="s">
        <v>3</v>
      </c>
      <c r="B51" s="56">
        <f>SUM('Work Sheet1'!O47+'Work Sheet1'!Q47)</f>
        <v>9226</v>
      </c>
      <c r="C51" s="59">
        <f>SUM('Work Sheet1'!P47+'Work Sheet1'!R47)</f>
        <v>14301</v>
      </c>
      <c r="D51" s="45">
        <f t="shared" si="2"/>
        <v>0</v>
      </c>
      <c r="E51" s="107">
        <f>SUM('Work Sheet1'!D47:E47)</f>
        <v>0</v>
      </c>
      <c r="F51" s="41">
        <f t="shared" si="3"/>
        <v>0.76490353349230433</v>
      </c>
      <c r="G51" s="46">
        <f>SUM('Work Sheet1'!H47:I47)</f>
        <v>7057</v>
      </c>
      <c r="H51" s="43">
        <f t="shared" si="4"/>
        <v>0.22967699978322134</v>
      </c>
      <c r="I51" s="57">
        <f>SUM('Work Sheet1'!U48:V48)</f>
        <v>2119</v>
      </c>
      <c r="J51" s="47">
        <f t="shared" si="5"/>
        <v>5.4194667244743117E-3</v>
      </c>
      <c r="K51" s="44">
        <f>SUM('Work Sheet1'!L47:M47)</f>
        <v>50</v>
      </c>
    </row>
    <row r="52" spans="1:11" x14ac:dyDescent="0.25">
      <c r="A52" s="40" t="s">
        <v>54</v>
      </c>
      <c r="B52" s="56">
        <f>SUM('Work Sheet1'!O48+'Work Sheet1'!Q48)</f>
        <v>11073</v>
      </c>
      <c r="C52" s="59">
        <f>SUM('Work Sheet1'!P48+'Work Sheet1'!R48)</f>
        <v>24565</v>
      </c>
      <c r="D52" s="45">
        <f t="shared" si="2"/>
        <v>0.13943827327734129</v>
      </c>
      <c r="E52" s="42">
        <f>SUM('Work Sheet1'!D48:E48)</f>
        <v>1544</v>
      </c>
      <c r="F52" s="41">
        <f t="shared" si="3"/>
        <v>0.64986905084439628</v>
      </c>
      <c r="G52" s="46">
        <f>SUM('Work Sheet1'!H48:I48)</f>
        <v>7196</v>
      </c>
      <c r="H52" s="43">
        <f t="shared" si="4"/>
        <v>0.14214756615190102</v>
      </c>
      <c r="I52" s="57">
        <f>SUM('Work Sheet1'!U49:V49)</f>
        <v>1574</v>
      </c>
      <c r="J52" s="47">
        <f t="shared" si="5"/>
        <v>6.8545109726361422E-2</v>
      </c>
      <c r="K52" s="44">
        <f>SUM('Work Sheet1'!L48:M48)</f>
        <v>759</v>
      </c>
    </row>
    <row r="53" spans="1:11" x14ac:dyDescent="0.25">
      <c r="A53" s="40" t="s">
        <v>51</v>
      </c>
      <c r="B53" s="56">
        <f>SUM('Work Sheet1'!O49+'Work Sheet1'!Q49)</f>
        <v>1</v>
      </c>
      <c r="C53" s="59">
        <f>SUM('Work Sheet1'!P49+'Work Sheet1'!R49)</f>
        <v>1</v>
      </c>
      <c r="D53" s="45">
        <f t="shared" si="2"/>
        <v>0</v>
      </c>
      <c r="E53" s="107">
        <f>SUM('Work Sheet1'!D49:E49)</f>
        <v>0</v>
      </c>
      <c r="F53" s="41">
        <f t="shared" si="3"/>
        <v>1</v>
      </c>
      <c r="G53" s="46">
        <f>SUM('Work Sheet1'!H49:I49)</f>
        <v>1</v>
      </c>
      <c r="H53" s="43">
        <f t="shared" si="4"/>
        <v>0</v>
      </c>
      <c r="I53" s="109">
        <f>SUM('Work Sheet1'!U50:V50)</f>
        <v>0</v>
      </c>
      <c r="J53" s="47">
        <f t="shared" si="5"/>
        <v>0</v>
      </c>
      <c r="K53" s="110">
        <f>SUM('Work Sheet1'!L49:M49)</f>
        <v>0</v>
      </c>
    </row>
    <row r="54" spans="1:11" x14ac:dyDescent="0.25">
      <c r="A54" s="40" t="s">
        <v>39</v>
      </c>
      <c r="B54" s="56">
        <f>SUM('Work Sheet1'!O50+'Work Sheet1'!Q50)</f>
        <v>11</v>
      </c>
      <c r="C54" s="59">
        <f>SUM('Work Sheet1'!P50+'Work Sheet1'!R50)</f>
        <v>21</v>
      </c>
      <c r="D54" s="45">
        <f t="shared" si="2"/>
        <v>0</v>
      </c>
      <c r="E54" s="107">
        <f>SUM('Work Sheet1'!D50:E50)</f>
        <v>0</v>
      </c>
      <c r="F54" s="41">
        <f t="shared" si="3"/>
        <v>0.90909090909090906</v>
      </c>
      <c r="G54" s="46">
        <f>SUM('Work Sheet1'!H50:I50)</f>
        <v>10</v>
      </c>
      <c r="H54" s="43">
        <f t="shared" si="4"/>
        <v>9.0909090909090912E-2</v>
      </c>
      <c r="I54" s="57">
        <f>SUM('Work Sheet1'!U51:V51)</f>
        <v>1</v>
      </c>
      <c r="J54" s="47">
        <f t="shared" si="5"/>
        <v>0</v>
      </c>
      <c r="K54" s="110">
        <f>SUM('Work Sheet1'!L50:M50)</f>
        <v>0</v>
      </c>
    </row>
    <row r="57" spans="1:11" x14ac:dyDescent="0.25">
      <c r="G57" s="61"/>
    </row>
  </sheetData>
  <mergeCells count="10">
    <mergeCell ref="A1:K1"/>
    <mergeCell ref="H3:I3"/>
    <mergeCell ref="D3:E3"/>
    <mergeCell ref="F3:G3"/>
    <mergeCell ref="J3:K3"/>
    <mergeCell ref="D2:G2"/>
    <mergeCell ref="H2:K2"/>
    <mergeCell ref="A2:A4"/>
    <mergeCell ref="B2:B4"/>
    <mergeCell ref="C2:C4"/>
  </mergeCells>
  <pageMargins left="0.7" right="0.7" top="0.75" bottom="0.75" header="0.3" footer="0.3"/>
  <pageSetup paperSize="5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="85" zoomScaleNormal="85" workbookViewId="0">
      <selection sqref="A1:F1"/>
    </sheetView>
  </sheetViews>
  <sheetFormatPr defaultRowHeight="15" x14ac:dyDescent="0.25"/>
  <cols>
    <col min="1" max="1" width="23" style="37" customWidth="1"/>
    <col min="2" max="2" width="17.42578125" style="37" customWidth="1"/>
    <col min="3" max="3" width="22.28515625" style="37" customWidth="1"/>
    <col min="4" max="4" width="21.42578125" style="37" customWidth="1"/>
    <col min="5" max="5" width="21.7109375" style="60" customWidth="1"/>
    <col min="6" max="6" width="20.42578125" style="60" customWidth="1"/>
  </cols>
  <sheetData>
    <row r="1" spans="1:6" ht="26.25" x14ac:dyDescent="0.4">
      <c r="A1" s="135" t="s">
        <v>84</v>
      </c>
      <c r="B1" s="136"/>
      <c r="C1" s="136"/>
      <c r="D1" s="136"/>
      <c r="E1" s="137"/>
      <c r="F1" s="137"/>
    </row>
    <row r="2" spans="1:6" ht="25.5" customHeight="1" x14ac:dyDescent="0.25">
      <c r="A2" s="142" t="s">
        <v>47</v>
      </c>
      <c r="B2" s="140" t="s">
        <v>91</v>
      </c>
      <c r="C2" s="140"/>
      <c r="D2" s="141"/>
      <c r="E2" s="138" t="s">
        <v>83</v>
      </c>
      <c r="F2" s="139"/>
    </row>
    <row r="3" spans="1:6" ht="59.25" customHeight="1" thickBot="1" x14ac:dyDescent="0.3">
      <c r="A3" s="143"/>
      <c r="B3" s="84" t="s">
        <v>48</v>
      </c>
      <c r="C3" s="84" t="s">
        <v>85</v>
      </c>
      <c r="D3" s="89" t="s">
        <v>52</v>
      </c>
      <c r="E3" s="87" t="s">
        <v>90</v>
      </c>
      <c r="F3" s="85" t="s">
        <v>86</v>
      </c>
    </row>
    <row r="4" spans="1:6" s="94" customFormat="1" ht="18.75" thickTop="1" thickBot="1" x14ac:dyDescent="0.35">
      <c r="A4" s="90" t="s">
        <v>50</v>
      </c>
      <c r="B4" s="91">
        <f>SUM(B5:B60)</f>
        <v>4713</v>
      </c>
      <c r="C4" s="91">
        <f>SUM(C5:C60)</f>
        <v>15409</v>
      </c>
      <c r="D4" s="96">
        <v>0</v>
      </c>
      <c r="E4" s="92">
        <f>SUM(E5:E60)</f>
        <v>2847</v>
      </c>
      <c r="F4" s="93">
        <f>SUM(F5:F60)</f>
        <v>501</v>
      </c>
    </row>
    <row r="5" spans="1:6" ht="15.75" thickTop="1" x14ac:dyDescent="0.25">
      <c r="A5" s="86" t="s">
        <v>10</v>
      </c>
      <c r="B5" s="83">
        <f>SUM('Work Sheet 2'!B1:C1)</f>
        <v>2</v>
      </c>
      <c r="C5" s="83">
        <f>SUM('Work Sheet 2'!I1:J1)</f>
        <v>5</v>
      </c>
      <c r="D5" s="97">
        <v>0</v>
      </c>
      <c r="E5" s="100">
        <v>1</v>
      </c>
      <c r="F5" s="101">
        <v>1</v>
      </c>
    </row>
    <row r="6" spans="1:6" x14ac:dyDescent="0.25">
      <c r="A6" s="62" t="s">
        <v>67</v>
      </c>
      <c r="B6" s="63">
        <f>SUM('Work Sheet 2'!B2:C2)</f>
        <v>2</v>
      </c>
      <c r="C6" s="63">
        <f>SUM('Work Sheet 2'!I2:J2)</f>
        <v>6</v>
      </c>
      <c r="D6" s="98">
        <v>0</v>
      </c>
      <c r="E6" s="102">
        <v>3</v>
      </c>
      <c r="F6" s="103">
        <v>0</v>
      </c>
    </row>
    <row r="7" spans="1:6" x14ac:dyDescent="0.25">
      <c r="A7" s="62" t="s">
        <v>8</v>
      </c>
      <c r="B7" s="63">
        <f>SUM('Work Sheet 2'!B3:C3)</f>
        <v>195</v>
      </c>
      <c r="C7" s="63">
        <f>SUM('Work Sheet 2'!I3:J3)</f>
        <v>424</v>
      </c>
      <c r="D7" s="98">
        <v>0</v>
      </c>
      <c r="E7" s="102">
        <v>118</v>
      </c>
      <c r="F7" s="103">
        <v>8</v>
      </c>
    </row>
    <row r="8" spans="1:6" x14ac:dyDescent="0.25">
      <c r="A8" s="62" t="s">
        <v>59</v>
      </c>
      <c r="B8" s="63">
        <f>SUM('Work Sheet 2'!B4:C4)</f>
        <v>10</v>
      </c>
      <c r="C8" s="63">
        <f>SUM('Work Sheet 2'!I4:J4)</f>
        <v>18</v>
      </c>
      <c r="D8" s="98">
        <v>0</v>
      </c>
      <c r="E8" s="102">
        <v>0</v>
      </c>
      <c r="F8" s="103">
        <v>4</v>
      </c>
    </row>
    <row r="9" spans="1:6" x14ac:dyDescent="0.25">
      <c r="A9" s="62" t="s">
        <v>65</v>
      </c>
      <c r="B9" s="63">
        <f>SUM('Work Sheet 2'!B5:C5)</f>
        <v>5</v>
      </c>
      <c r="C9" s="63">
        <f>SUM('Work Sheet 2'!I5:J5)</f>
        <v>35</v>
      </c>
      <c r="D9" s="98">
        <v>0</v>
      </c>
      <c r="E9" s="102">
        <v>0</v>
      </c>
      <c r="F9" s="103">
        <v>0</v>
      </c>
    </row>
    <row r="10" spans="1:6" x14ac:dyDescent="0.25">
      <c r="A10" s="62" t="s">
        <v>14</v>
      </c>
      <c r="B10" s="63">
        <f>SUM('Work Sheet 2'!B6:C6)</f>
        <v>39</v>
      </c>
      <c r="C10" s="63">
        <f>SUM('Work Sheet 2'!I6:J6)</f>
        <v>165</v>
      </c>
      <c r="D10" s="98">
        <v>0</v>
      </c>
      <c r="E10" s="102">
        <v>45</v>
      </c>
      <c r="F10" s="103">
        <v>3</v>
      </c>
    </row>
    <row r="11" spans="1:6" x14ac:dyDescent="0.25">
      <c r="A11" s="62" t="s">
        <v>5</v>
      </c>
      <c r="B11" s="63">
        <f>SUM('Work Sheet 2'!B7:C7)</f>
        <v>8</v>
      </c>
      <c r="C11" s="63">
        <f>SUM('Work Sheet 2'!I7:J7)</f>
        <v>36</v>
      </c>
      <c r="D11" s="98">
        <v>0</v>
      </c>
      <c r="E11" s="102">
        <v>1</v>
      </c>
      <c r="F11" s="103">
        <v>0</v>
      </c>
    </row>
    <row r="12" spans="1:6" x14ac:dyDescent="0.25">
      <c r="A12" s="62" t="s">
        <v>61</v>
      </c>
      <c r="B12" s="63">
        <f>SUM('Work Sheet 2'!B8:C8)</f>
        <v>7</v>
      </c>
      <c r="C12" s="63">
        <f>SUM('Work Sheet 2'!I8:J8)</f>
        <v>15</v>
      </c>
      <c r="D12" s="98">
        <v>0</v>
      </c>
      <c r="E12" s="102">
        <v>6</v>
      </c>
      <c r="F12" s="103">
        <v>2</v>
      </c>
    </row>
    <row r="13" spans="1:6" x14ac:dyDescent="0.25">
      <c r="A13" s="62" t="s">
        <v>20</v>
      </c>
      <c r="B13" s="63">
        <f>SUM('Work Sheet 2'!B9:C9)</f>
        <v>20</v>
      </c>
      <c r="C13" s="63">
        <f>SUM('Work Sheet 2'!I9:J9)</f>
        <v>58</v>
      </c>
      <c r="D13" s="98">
        <v>0</v>
      </c>
      <c r="E13" s="102">
        <v>5</v>
      </c>
      <c r="F13" s="103">
        <v>12</v>
      </c>
    </row>
    <row r="14" spans="1:6" x14ac:dyDescent="0.25">
      <c r="A14" s="62" t="s">
        <v>66</v>
      </c>
      <c r="B14" s="63">
        <f>SUM('Work Sheet 2'!B10:C10)</f>
        <v>6</v>
      </c>
      <c r="C14" s="63">
        <f>SUM('Work Sheet 2'!I10:J10)</f>
        <v>50</v>
      </c>
      <c r="D14" s="98">
        <v>0</v>
      </c>
      <c r="E14" s="102">
        <v>2</v>
      </c>
      <c r="F14" s="103">
        <v>0</v>
      </c>
    </row>
    <row r="15" spans="1:6" x14ac:dyDescent="0.25">
      <c r="A15" s="62" t="s">
        <v>38</v>
      </c>
      <c r="B15" s="63">
        <f>SUM('Work Sheet 2'!B11:C11)</f>
        <v>33</v>
      </c>
      <c r="C15" s="63">
        <f>SUM('Work Sheet 2'!I11:J11)</f>
        <v>109</v>
      </c>
      <c r="D15" s="98">
        <v>0</v>
      </c>
      <c r="E15" s="102">
        <v>23</v>
      </c>
      <c r="F15" s="103">
        <v>1</v>
      </c>
    </row>
    <row r="16" spans="1:6" x14ac:dyDescent="0.25">
      <c r="A16" s="62" t="s">
        <v>31</v>
      </c>
      <c r="B16" s="63">
        <f>SUM('Work Sheet 2'!B12:C12)</f>
        <v>16</v>
      </c>
      <c r="C16" s="63">
        <f>SUM('Work Sheet 2'!I12:J12)</f>
        <v>41</v>
      </c>
      <c r="D16" s="98">
        <v>0</v>
      </c>
      <c r="E16" s="102">
        <v>9</v>
      </c>
      <c r="F16" s="103">
        <v>5</v>
      </c>
    </row>
    <row r="17" spans="1:6" x14ac:dyDescent="0.25">
      <c r="A17" s="62" t="s">
        <v>62</v>
      </c>
      <c r="B17" s="63">
        <f>SUM('Work Sheet 2'!B13:C13)</f>
        <v>6</v>
      </c>
      <c r="C17" s="63">
        <f>SUM('Work Sheet 2'!I13:J13)</f>
        <v>12</v>
      </c>
      <c r="D17" s="98">
        <v>0</v>
      </c>
      <c r="E17" s="102">
        <v>2</v>
      </c>
      <c r="F17" s="103">
        <v>0</v>
      </c>
    </row>
    <row r="18" spans="1:6" x14ac:dyDescent="0.25">
      <c r="A18" s="62" t="s">
        <v>22</v>
      </c>
      <c r="B18" s="63">
        <f>SUM('Work Sheet 2'!B14:C14)</f>
        <v>7</v>
      </c>
      <c r="C18" s="63">
        <f>SUM('Work Sheet 2'!I14:J14)</f>
        <v>9</v>
      </c>
      <c r="D18" s="98">
        <v>0</v>
      </c>
      <c r="E18" s="102">
        <v>2</v>
      </c>
      <c r="F18" s="103">
        <v>0</v>
      </c>
    </row>
    <row r="19" spans="1:6" x14ac:dyDescent="0.25">
      <c r="A19" s="62" t="s">
        <v>0</v>
      </c>
      <c r="B19" s="63">
        <f>SUM('Work Sheet 2'!B15:C15)</f>
        <v>402</v>
      </c>
      <c r="C19" s="63">
        <f>SUM('Work Sheet 2'!I15:J15)</f>
        <v>827</v>
      </c>
      <c r="D19" s="98">
        <v>0</v>
      </c>
      <c r="E19" s="102">
        <v>110</v>
      </c>
      <c r="F19" s="103">
        <v>27</v>
      </c>
    </row>
    <row r="20" spans="1:6" x14ac:dyDescent="0.25">
      <c r="A20" s="62" t="s">
        <v>2</v>
      </c>
      <c r="B20" s="63">
        <f>SUM('Work Sheet 2'!B16:C16)</f>
        <v>686</v>
      </c>
      <c r="C20" s="63">
        <f>SUM('Work Sheet 2'!I16:J16)</f>
        <v>2646</v>
      </c>
      <c r="D20" s="98">
        <v>0</v>
      </c>
      <c r="E20" s="102">
        <v>475</v>
      </c>
      <c r="F20" s="103">
        <v>70</v>
      </c>
    </row>
    <row r="21" spans="1:6" x14ac:dyDescent="0.25">
      <c r="A21" s="62" t="s">
        <v>43</v>
      </c>
      <c r="B21" s="63">
        <f>SUM('Work Sheet 2'!B17:C17)</f>
        <v>9</v>
      </c>
      <c r="C21" s="63">
        <f>SUM('Work Sheet 2'!I17:J17)</f>
        <v>11</v>
      </c>
      <c r="D21" s="98">
        <v>0</v>
      </c>
      <c r="E21" s="102">
        <v>3</v>
      </c>
      <c r="F21" s="103">
        <v>0</v>
      </c>
    </row>
    <row r="22" spans="1:6" x14ac:dyDescent="0.25">
      <c r="A22" s="62" t="s">
        <v>12</v>
      </c>
      <c r="B22" s="99">
        <f>SUM('Work Sheet 2'!B18:C18)</f>
        <v>0</v>
      </c>
      <c r="C22" s="99">
        <f>SUM('Work Sheet 2'!I18:J18)</f>
        <v>0</v>
      </c>
      <c r="D22" s="98">
        <v>0</v>
      </c>
      <c r="E22" s="102">
        <v>0</v>
      </c>
      <c r="F22" s="103">
        <v>3</v>
      </c>
    </row>
    <row r="23" spans="1:6" x14ac:dyDescent="0.25">
      <c r="A23" s="62" t="s">
        <v>28</v>
      </c>
      <c r="B23" s="63">
        <f>SUM('Work Sheet 2'!B19:C19)</f>
        <v>7</v>
      </c>
      <c r="C23" s="63">
        <f>SUM('Work Sheet 2'!I19:J19)</f>
        <v>28</v>
      </c>
      <c r="D23" s="98">
        <v>0</v>
      </c>
      <c r="E23" s="102">
        <v>2</v>
      </c>
      <c r="F23" s="103">
        <v>0</v>
      </c>
    </row>
    <row r="24" spans="1:6" x14ac:dyDescent="0.25">
      <c r="A24" s="62" t="s">
        <v>45</v>
      </c>
      <c r="B24" s="63">
        <f>SUM('Work Sheet 2'!B20:C20)</f>
        <v>2</v>
      </c>
      <c r="C24" s="63">
        <f>SUM('Work Sheet 2'!I20:J20)</f>
        <v>4</v>
      </c>
      <c r="D24" s="98">
        <v>0</v>
      </c>
      <c r="E24" s="102">
        <v>1</v>
      </c>
      <c r="F24" s="103">
        <v>1</v>
      </c>
    </row>
    <row r="25" spans="1:6" x14ac:dyDescent="0.25">
      <c r="A25" s="62" t="s">
        <v>18</v>
      </c>
      <c r="B25" s="63">
        <f>SUM('Work Sheet 2'!B21:C21)</f>
        <v>53</v>
      </c>
      <c r="C25" s="63">
        <f>SUM('Work Sheet 2'!I21:J21)</f>
        <v>101</v>
      </c>
      <c r="D25" s="98">
        <v>0</v>
      </c>
      <c r="E25" s="102">
        <v>47</v>
      </c>
      <c r="F25" s="103">
        <v>10</v>
      </c>
    </row>
    <row r="26" spans="1:6" x14ac:dyDescent="0.25">
      <c r="A26" s="62" t="s">
        <v>32</v>
      </c>
      <c r="B26" s="63">
        <f>SUM('Work Sheet 2'!B22:C22)</f>
        <v>4</v>
      </c>
      <c r="C26" s="63">
        <f>SUM('Work Sheet 2'!I22:J22)</f>
        <v>7</v>
      </c>
      <c r="D26" s="98">
        <v>0</v>
      </c>
      <c r="E26" s="102">
        <v>0</v>
      </c>
      <c r="F26" s="103">
        <v>2</v>
      </c>
    </row>
    <row r="27" spans="1:6" x14ac:dyDescent="0.25">
      <c r="A27" s="62" t="s">
        <v>33</v>
      </c>
      <c r="B27" s="63">
        <f>SUM('Work Sheet 2'!B23:C23)</f>
        <v>10</v>
      </c>
      <c r="C27" s="63">
        <f>SUM('Work Sheet 2'!I23:J23)</f>
        <v>14</v>
      </c>
      <c r="D27" s="98">
        <v>0</v>
      </c>
      <c r="E27" s="102">
        <v>0</v>
      </c>
      <c r="F27" s="103">
        <v>0</v>
      </c>
    </row>
    <row r="28" spans="1:6" x14ac:dyDescent="0.25">
      <c r="A28" s="62" t="s">
        <v>9</v>
      </c>
      <c r="B28" s="63">
        <f>SUM('Work Sheet 2'!B24:C24)</f>
        <v>96</v>
      </c>
      <c r="C28" s="63">
        <f>SUM('Work Sheet 2'!I24:J24)</f>
        <v>648</v>
      </c>
      <c r="D28" s="98">
        <v>0</v>
      </c>
      <c r="E28" s="102">
        <v>171</v>
      </c>
      <c r="F28" s="103">
        <v>17</v>
      </c>
    </row>
    <row r="29" spans="1:6" x14ac:dyDescent="0.25">
      <c r="A29" s="62" t="s">
        <v>15</v>
      </c>
      <c r="B29" s="63">
        <f>SUM('Work Sheet 2'!B25:C25)</f>
        <v>40</v>
      </c>
      <c r="C29" s="63">
        <f>SUM('Work Sheet 2'!I25:J25)</f>
        <v>88</v>
      </c>
      <c r="D29" s="98">
        <v>0</v>
      </c>
      <c r="E29" s="102">
        <v>17</v>
      </c>
      <c r="F29" s="103">
        <v>45</v>
      </c>
    </row>
    <row r="30" spans="1:6" ht="15" customHeight="1" x14ac:dyDescent="0.25">
      <c r="A30" s="62" t="s">
        <v>13</v>
      </c>
      <c r="B30" s="63">
        <f>SUM('Work Sheet 2'!B26:C26)</f>
        <v>7</v>
      </c>
      <c r="C30" s="63">
        <f>SUM('Work Sheet 2'!I26:J26)</f>
        <v>9</v>
      </c>
      <c r="D30" s="98">
        <v>0</v>
      </c>
      <c r="E30" s="102">
        <v>0</v>
      </c>
      <c r="F30" s="103">
        <v>3</v>
      </c>
    </row>
    <row r="31" spans="1:6" x14ac:dyDescent="0.25">
      <c r="A31" s="62" t="s">
        <v>74</v>
      </c>
      <c r="B31" s="63">
        <f>SUM('Work Sheet 2'!B27:C27)</f>
        <v>5</v>
      </c>
      <c r="C31" s="63">
        <f>SUM('Work Sheet 2'!I27:J27)</f>
        <v>60</v>
      </c>
      <c r="D31" s="98">
        <v>0</v>
      </c>
      <c r="E31" s="102">
        <v>0</v>
      </c>
      <c r="F31" s="103">
        <v>0</v>
      </c>
    </row>
    <row r="32" spans="1:6" x14ac:dyDescent="0.25">
      <c r="A32" s="62" t="s">
        <v>68</v>
      </c>
      <c r="B32" s="63">
        <f>SUM('Work Sheet 2'!B28:C28)</f>
        <v>1</v>
      </c>
      <c r="C32" s="63">
        <f>SUM('Work Sheet 2'!I28:J28)</f>
        <v>1</v>
      </c>
      <c r="D32" s="98">
        <v>0</v>
      </c>
      <c r="E32" s="102">
        <v>0</v>
      </c>
      <c r="F32" s="103">
        <v>0</v>
      </c>
    </row>
    <row r="33" spans="1:6" x14ac:dyDescent="0.25">
      <c r="A33" s="62" t="s">
        <v>63</v>
      </c>
      <c r="B33" s="63">
        <f>SUM('Work Sheet 2'!B29:C29)</f>
        <v>8</v>
      </c>
      <c r="C33" s="63">
        <f>SUM('Work Sheet 2'!I29:J29)</f>
        <v>35</v>
      </c>
      <c r="D33" s="98">
        <v>0</v>
      </c>
      <c r="E33" s="102">
        <v>2</v>
      </c>
      <c r="F33" s="103">
        <v>0</v>
      </c>
    </row>
    <row r="34" spans="1:6" x14ac:dyDescent="0.25">
      <c r="A34" s="62" t="s">
        <v>35</v>
      </c>
      <c r="B34" s="63">
        <f>SUM('Work Sheet 2'!B30:C30)</f>
        <v>98</v>
      </c>
      <c r="C34" s="63">
        <f>SUM('Work Sheet 2'!I30:J30)</f>
        <v>446</v>
      </c>
      <c r="D34" s="98">
        <v>0</v>
      </c>
      <c r="E34" s="104">
        <v>0</v>
      </c>
      <c r="F34" s="105">
        <v>3</v>
      </c>
    </row>
    <row r="35" spans="1:6" x14ac:dyDescent="0.25">
      <c r="A35" s="62" t="s">
        <v>37</v>
      </c>
      <c r="B35" s="63">
        <f>SUM('Work Sheet 2'!B31:C31)</f>
        <v>5</v>
      </c>
      <c r="C35" s="63">
        <f>SUM('Work Sheet 2'!I31:J31)</f>
        <v>9</v>
      </c>
      <c r="D35" s="98">
        <v>0</v>
      </c>
      <c r="E35" s="102">
        <v>5</v>
      </c>
      <c r="F35" s="103">
        <v>0</v>
      </c>
    </row>
    <row r="36" spans="1:6" x14ac:dyDescent="0.25">
      <c r="A36" s="62" t="s">
        <v>7</v>
      </c>
      <c r="B36" s="63">
        <f>SUM('Work Sheet 2'!B32:C32)</f>
        <v>3</v>
      </c>
      <c r="C36" s="63">
        <f>SUM('Work Sheet 2'!I32:J32)</f>
        <v>10</v>
      </c>
      <c r="D36" s="98">
        <v>0</v>
      </c>
      <c r="E36" s="102">
        <v>2</v>
      </c>
      <c r="F36" s="103">
        <v>0</v>
      </c>
    </row>
    <row r="37" spans="1:6" x14ac:dyDescent="0.25">
      <c r="A37" s="62" t="s">
        <v>11</v>
      </c>
      <c r="B37" s="63">
        <f>SUM('Work Sheet 2'!B33:C33)</f>
        <v>2</v>
      </c>
      <c r="C37" s="63">
        <f>SUM('Work Sheet 2'!I33:J33)</f>
        <v>2</v>
      </c>
      <c r="D37" s="98">
        <v>0</v>
      </c>
      <c r="E37" s="102">
        <v>0</v>
      </c>
      <c r="F37" s="103">
        <v>0</v>
      </c>
    </row>
    <row r="38" spans="1:6" x14ac:dyDescent="0.25">
      <c r="A38" s="62" t="s">
        <v>30</v>
      </c>
      <c r="B38" s="63">
        <f>SUM('Work Sheet 2'!B34:C34)</f>
        <v>1</v>
      </c>
      <c r="C38" s="63">
        <f>SUM('Work Sheet 2'!I34:J34)</f>
        <v>2</v>
      </c>
      <c r="D38" s="98">
        <v>0</v>
      </c>
      <c r="E38" s="102">
        <v>0</v>
      </c>
      <c r="F38" s="103">
        <v>1</v>
      </c>
    </row>
    <row r="39" spans="1:6" x14ac:dyDescent="0.25">
      <c r="A39" s="62" t="s">
        <v>71</v>
      </c>
      <c r="B39" s="99">
        <f>SUM('Work Sheet 2'!B35:C35)</f>
        <v>0</v>
      </c>
      <c r="C39" s="99">
        <f>SUM('Work Sheet 2'!I35:J35)</f>
        <v>0</v>
      </c>
      <c r="D39" s="98">
        <v>0</v>
      </c>
      <c r="E39" s="102">
        <v>0</v>
      </c>
      <c r="F39" s="103">
        <v>1</v>
      </c>
    </row>
    <row r="40" spans="1:6" x14ac:dyDescent="0.25">
      <c r="A40" s="62" t="s">
        <v>29</v>
      </c>
      <c r="B40" s="63">
        <f>SUM('Work Sheet 2'!B36:C36)</f>
        <v>14</v>
      </c>
      <c r="C40" s="63">
        <f>SUM('Work Sheet 2'!I36:J36)</f>
        <v>23</v>
      </c>
      <c r="D40" s="98">
        <v>0</v>
      </c>
      <c r="E40" s="102">
        <v>0</v>
      </c>
      <c r="F40" s="103">
        <v>2</v>
      </c>
    </row>
    <row r="41" spans="1:6" x14ac:dyDescent="0.25">
      <c r="A41" s="62" t="s">
        <v>70</v>
      </c>
      <c r="B41" s="99">
        <f>SUM('Work Sheet 2'!B37:C37)</f>
        <v>0</v>
      </c>
      <c r="C41" s="99">
        <f>SUM('Work Sheet 2'!I37:J37)</f>
        <v>0</v>
      </c>
      <c r="D41" s="98">
        <v>0</v>
      </c>
      <c r="E41" s="102">
        <v>0</v>
      </c>
      <c r="F41" s="103">
        <v>2</v>
      </c>
    </row>
    <row r="42" spans="1:6" x14ac:dyDescent="0.25">
      <c r="A42" s="62" t="s">
        <v>25</v>
      </c>
      <c r="B42" s="63">
        <f>SUM('Work Sheet 2'!B38:C38)</f>
        <v>17</v>
      </c>
      <c r="C42" s="63">
        <f>SUM('Work Sheet 2'!I38:J38)</f>
        <v>42</v>
      </c>
      <c r="D42" s="98">
        <v>0</v>
      </c>
      <c r="E42" s="102">
        <v>18</v>
      </c>
      <c r="F42" s="103">
        <v>5</v>
      </c>
    </row>
    <row r="43" spans="1:6" x14ac:dyDescent="0.25">
      <c r="A43" s="62" t="s">
        <v>17</v>
      </c>
      <c r="B43" s="63">
        <f>SUM('Work Sheet 2'!B39:C39)</f>
        <v>1</v>
      </c>
      <c r="C43" s="63">
        <f>SUM('Work Sheet 2'!I39:J39)</f>
        <v>1</v>
      </c>
      <c r="D43" s="98">
        <v>0</v>
      </c>
      <c r="E43" s="102">
        <v>0</v>
      </c>
      <c r="F43" s="103">
        <v>0</v>
      </c>
    </row>
    <row r="44" spans="1:6" x14ac:dyDescent="0.25">
      <c r="A44" s="62" t="s">
        <v>75</v>
      </c>
      <c r="B44" s="63">
        <f>SUM('Work Sheet 2'!B40:C40)</f>
        <v>2</v>
      </c>
      <c r="C44" s="63">
        <f>SUM('Work Sheet 2'!I40:J40)</f>
        <v>4</v>
      </c>
      <c r="D44" s="98">
        <v>0</v>
      </c>
      <c r="E44" s="102">
        <v>0</v>
      </c>
      <c r="F44" s="103">
        <v>0</v>
      </c>
    </row>
    <row r="45" spans="1:6" x14ac:dyDescent="0.25">
      <c r="A45" s="62" t="s">
        <v>76</v>
      </c>
      <c r="B45" s="63">
        <f>SUM('Work Sheet 2'!B41:C41)</f>
        <v>2</v>
      </c>
      <c r="C45" s="63">
        <f>SUM('Work Sheet 2'!I41:J41)</f>
        <v>5</v>
      </c>
      <c r="D45" s="98">
        <v>0</v>
      </c>
      <c r="E45" s="102">
        <v>0</v>
      </c>
      <c r="F45" s="103">
        <v>0</v>
      </c>
    </row>
    <row r="46" spans="1:6" x14ac:dyDescent="0.25">
      <c r="A46" s="62" t="s">
        <v>69</v>
      </c>
      <c r="B46" s="63">
        <f>SUM('Work Sheet 2'!B42:C42)</f>
        <v>2</v>
      </c>
      <c r="C46" s="63">
        <f>SUM('Work Sheet 2'!I42:J42)</f>
        <v>5</v>
      </c>
      <c r="D46" s="98">
        <v>0</v>
      </c>
      <c r="E46" s="102">
        <v>1</v>
      </c>
      <c r="F46" s="103">
        <v>0</v>
      </c>
    </row>
    <row r="47" spans="1:6" x14ac:dyDescent="0.25">
      <c r="A47" s="62" t="s">
        <v>27</v>
      </c>
      <c r="B47" s="63">
        <f>SUM('Work Sheet 2'!B43:C43)</f>
        <v>4</v>
      </c>
      <c r="C47" s="63">
        <f>SUM('Work Sheet 2'!I43:J43)</f>
        <v>5</v>
      </c>
      <c r="D47" s="98">
        <v>0</v>
      </c>
      <c r="E47" s="102">
        <v>1</v>
      </c>
      <c r="F47" s="103">
        <v>0</v>
      </c>
    </row>
    <row r="48" spans="1:6" x14ac:dyDescent="0.25">
      <c r="A48" s="62" t="s">
        <v>41</v>
      </c>
      <c r="B48" s="63">
        <f>SUM('Work Sheet 2'!B44:C44)</f>
        <v>1</v>
      </c>
      <c r="C48" s="63">
        <f>SUM('Work Sheet 2'!I44:J44)</f>
        <v>1</v>
      </c>
      <c r="D48" s="98">
        <v>0</v>
      </c>
      <c r="E48" s="102">
        <v>0</v>
      </c>
      <c r="F48" s="103">
        <v>0</v>
      </c>
    </row>
    <row r="49" spans="1:6" x14ac:dyDescent="0.25">
      <c r="A49" s="62" t="s">
        <v>46</v>
      </c>
      <c r="B49" s="63">
        <f>SUM('Work Sheet 2'!B45:C45)</f>
        <v>1</v>
      </c>
      <c r="C49" s="63">
        <f>SUM('Work Sheet 2'!I45:J45)</f>
        <v>3</v>
      </c>
      <c r="D49" s="98">
        <v>0</v>
      </c>
      <c r="E49" s="102">
        <v>2</v>
      </c>
      <c r="F49" s="103">
        <v>0</v>
      </c>
    </row>
    <row r="50" spans="1:6" x14ac:dyDescent="0.25">
      <c r="A50" s="62" t="s">
        <v>77</v>
      </c>
      <c r="B50" s="63">
        <f>SUM('Work Sheet 2'!B46:C46)</f>
        <v>1</v>
      </c>
      <c r="C50" s="63">
        <f>SUM('Work Sheet 2'!I46:J46)</f>
        <v>6</v>
      </c>
      <c r="D50" s="98">
        <v>0</v>
      </c>
      <c r="E50" s="102">
        <v>0</v>
      </c>
      <c r="F50" s="103">
        <v>0</v>
      </c>
    </row>
    <row r="51" spans="1:6" x14ac:dyDescent="0.25">
      <c r="A51" s="62" t="s">
        <v>72</v>
      </c>
      <c r="B51" s="99">
        <f>SUM('Work Sheet 2'!B47:C47)</f>
        <v>0</v>
      </c>
      <c r="C51" s="99">
        <f>SUM('Work Sheet 2'!I47:J47)</f>
        <v>0</v>
      </c>
      <c r="D51" s="98">
        <v>0</v>
      </c>
      <c r="E51" s="102">
        <v>0</v>
      </c>
      <c r="F51" s="103">
        <v>1</v>
      </c>
    </row>
    <row r="52" spans="1:6" x14ac:dyDescent="0.25">
      <c r="A52" s="62" t="s">
        <v>6</v>
      </c>
      <c r="B52" s="63">
        <f>SUM('Work Sheet 2'!B48:C48)</f>
        <v>11</v>
      </c>
      <c r="C52" s="63">
        <f>SUM('Work Sheet 2'!I48:J48)</f>
        <v>40</v>
      </c>
      <c r="D52" s="98">
        <v>0</v>
      </c>
      <c r="E52" s="102">
        <v>2</v>
      </c>
      <c r="F52" s="103">
        <v>4</v>
      </c>
    </row>
    <row r="53" spans="1:6" x14ac:dyDescent="0.25">
      <c r="A53" s="62" t="s">
        <v>19</v>
      </c>
      <c r="B53" s="63">
        <f>SUM('Work Sheet 2'!B49:C49)</f>
        <v>43</v>
      </c>
      <c r="C53" s="63">
        <f>SUM('Work Sheet 2'!I49:J49)</f>
        <v>150</v>
      </c>
      <c r="D53" s="98">
        <v>0</v>
      </c>
      <c r="E53" s="102">
        <v>5</v>
      </c>
      <c r="F53" s="103">
        <v>4</v>
      </c>
    </row>
    <row r="54" spans="1:6" x14ac:dyDescent="0.25">
      <c r="A54" s="62" t="s">
        <v>58</v>
      </c>
      <c r="B54" s="63">
        <f>SUM('Work Sheet 2'!B50:C50)</f>
        <v>74</v>
      </c>
      <c r="C54" s="63">
        <f>SUM('Work Sheet 2'!I50:J50)</f>
        <v>148</v>
      </c>
      <c r="D54" s="98">
        <v>0</v>
      </c>
      <c r="E54" s="102">
        <v>42</v>
      </c>
      <c r="F54" s="103">
        <v>10</v>
      </c>
    </row>
    <row r="55" spans="1:6" x14ac:dyDescent="0.25">
      <c r="A55" s="62" t="s">
        <v>4</v>
      </c>
      <c r="B55" s="63">
        <f>SUM('Work Sheet 2'!B51:C51)</f>
        <v>316</v>
      </c>
      <c r="C55" s="63">
        <f>SUM('Work Sheet 2'!I51:J51)</f>
        <v>1499</v>
      </c>
      <c r="D55" s="98">
        <v>0</v>
      </c>
      <c r="E55" s="102">
        <v>247</v>
      </c>
      <c r="F55" s="103">
        <v>3</v>
      </c>
    </row>
    <row r="56" spans="1:6" ht="18" customHeight="1" x14ac:dyDescent="0.25">
      <c r="A56" s="62" t="s">
        <v>79</v>
      </c>
      <c r="B56" s="63">
        <f>SUM('Work Sheet 2'!B52:C52)</f>
        <v>1</v>
      </c>
      <c r="C56" s="63">
        <f>SUM('Work Sheet 2'!I52:J52)</f>
        <v>1</v>
      </c>
      <c r="D56" s="98">
        <v>0</v>
      </c>
      <c r="E56" s="102">
        <v>0</v>
      </c>
      <c r="F56" s="103">
        <v>0</v>
      </c>
    </row>
    <row r="57" spans="1:6" x14ac:dyDescent="0.25">
      <c r="A57" s="62" t="s">
        <v>64</v>
      </c>
      <c r="B57" s="63">
        <f>SUM('Work Sheet 2'!B53:C53)</f>
        <v>5</v>
      </c>
      <c r="C57" s="63">
        <f>SUM('Work Sheet 2'!I53:J53)</f>
        <v>10</v>
      </c>
      <c r="D57" s="98">
        <v>0</v>
      </c>
      <c r="E57" s="102">
        <v>1</v>
      </c>
      <c r="F57" s="103">
        <v>0</v>
      </c>
    </row>
    <row r="58" spans="1:6" s="95" customFormat="1" x14ac:dyDescent="0.25">
      <c r="A58" s="62" t="s">
        <v>73</v>
      </c>
      <c r="B58" s="63">
        <f>SUM('Work Sheet 2'!B54:C54)</f>
        <v>1</v>
      </c>
      <c r="C58" s="63">
        <f>SUM('Work Sheet 2'!I54:J54)</f>
        <v>1</v>
      </c>
      <c r="D58" s="98">
        <v>0</v>
      </c>
      <c r="E58" s="102">
        <v>0</v>
      </c>
      <c r="F58" s="103">
        <v>1</v>
      </c>
    </row>
    <row r="59" spans="1:6" x14ac:dyDescent="0.25">
      <c r="A59" s="62" t="s">
        <v>3</v>
      </c>
      <c r="B59" s="63">
        <f>SUM('Work Sheet 2'!B55:C55)</f>
        <v>1268</v>
      </c>
      <c r="C59" s="63">
        <f>SUM('Work Sheet 2'!I55:J55)</f>
        <v>2720</v>
      </c>
      <c r="D59" s="98">
        <v>0</v>
      </c>
      <c r="E59" s="102">
        <v>444</v>
      </c>
      <c r="F59" s="103">
        <v>40</v>
      </c>
    </row>
    <row r="60" spans="1:6" x14ac:dyDescent="0.25">
      <c r="A60" s="62" t="s">
        <v>54</v>
      </c>
      <c r="B60" s="63">
        <f>SUM('Work Sheet 2'!B56:C56)</f>
        <v>1154</v>
      </c>
      <c r="C60" s="63">
        <f>SUM('Work Sheet 2'!I56:J56)</f>
        <v>4814</v>
      </c>
      <c r="D60" s="98">
        <v>0</v>
      </c>
      <c r="E60" s="88">
        <v>1032</v>
      </c>
      <c r="F60" s="64">
        <v>210</v>
      </c>
    </row>
  </sheetData>
  <mergeCells count="4">
    <mergeCell ref="A1:F1"/>
    <mergeCell ref="E2:F2"/>
    <mergeCell ref="B2:D2"/>
    <mergeCell ref="A2:A3"/>
  </mergeCells>
  <pageMargins left="1" right="1" top="1" bottom="1" header="0.5" footer="0.5"/>
  <pageSetup paperSize="5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C1" workbookViewId="0">
      <selection activeCell="N14" sqref="N14"/>
    </sheetView>
  </sheetViews>
  <sheetFormatPr defaultRowHeight="15" x14ac:dyDescent="0.25"/>
  <cols>
    <col min="1" max="1" width="13.140625" bestFit="1" customWidth="1"/>
    <col min="4" max="4" width="12.7109375" customWidth="1"/>
    <col min="5" max="5" width="12" customWidth="1"/>
    <col min="8" max="8" width="9.7109375" customWidth="1"/>
    <col min="9" max="9" width="14.28515625" customWidth="1"/>
    <col min="15" max="15" width="12.42578125" customWidth="1"/>
    <col min="16" max="16" width="13.28515625" customWidth="1"/>
    <col min="17" max="18" width="11.42578125" customWidth="1"/>
  </cols>
  <sheetData>
    <row r="1" spans="1:30" x14ac:dyDescent="0.25">
      <c r="L1" t="s">
        <v>55</v>
      </c>
    </row>
    <row r="2" spans="1:30" x14ac:dyDescent="0.25">
      <c r="D2" s="4">
        <v>0</v>
      </c>
      <c r="E2" s="11">
        <v>0</v>
      </c>
      <c r="H2" s="8">
        <v>358</v>
      </c>
      <c r="I2" s="4">
        <v>301</v>
      </c>
      <c r="L2" s="4">
        <v>0</v>
      </c>
      <c r="M2" s="4">
        <v>0</v>
      </c>
      <c r="O2" s="10">
        <v>422</v>
      </c>
      <c r="P2" s="10">
        <v>651</v>
      </c>
      <c r="Q2" s="5">
        <v>347</v>
      </c>
      <c r="R2" s="5">
        <v>628</v>
      </c>
      <c r="W2" s="1" t="s">
        <v>56</v>
      </c>
      <c r="AB2" s="10">
        <v>358</v>
      </c>
      <c r="AC2" s="15">
        <v>301</v>
      </c>
      <c r="AD2">
        <v>659</v>
      </c>
    </row>
    <row r="3" spans="1:30" x14ac:dyDescent="0.25">
      <c r="D3" s="4">
        <v>0</v>
      </c>
      <c r="E3" s="11">
        <v>0</v>
      </c>
      <c r="H3" s="8">
        <v>926</v>
      </c>
      <c r="I3" s="4">
        <v>973</v>
      </c>
      <c r="L3" s="8">
        <v>21</v>
      </c>
      <c r="M3" s="4">
        <v>2</v>
      </c>
      <c r="O3" s="7">
        <v>1098</v>
      </c>
      <c r="P3" s="7">
        <v>1464</v>
      </c>
      <c r="Q3" s="2">
        <v>1140</v>
      </c>
      <c r="R3" s="2">
        <v>1617</v>
      </c>
      <c r="U3" s="8">
        <v>64</v>
      </c>
      <c r="V3" s="4">
        <v>46</v>
      </c>
      <c r="W3" s="1">
        <f>SUM(U3:V3)</f>
        <v>110</v>
      </c>
      <c r="AB3" s="10">
        <v>926</v>
      </c>
      <c r="AC3" s="15">
        <v>973</v>
      </c>
      <c r="AD3">
        <v>1899</v>
      </c>
    </row>
    <row r="4" spans="1:30" x14ac:dyDescent="0.25">
      <c r="A4" s="18"/>
      <c r="B4" s="19"/>
      <c r="C4" s="20"/>
      <c r="D4" s="4">
        <v>0</v>
      </c>
      <c r="E4" s="11">
        <v>0</v>
      </c>
      <c r="H4" s="8">
        <v>270</v>
      </c>
      <c r="I4" s="4">
        <v>359</v>
      </c>
      <c r="L4" s="4">
        <v>0</v>
      </c>
      <c r="M4" s="4">
        <v>0</v>
      </c>
      <c r="O4" s="10">
        <v>313</v>
      </c>
      <c r="P4" s="10">
        <v>417</v>
      </c>
      <c r="Q4" s="5">
        <v>414</v>
      </c>
      <c r="R4" s="5">
        <v>723</v>
      </c>
      <c r="U4" s="8">
        <v>151</v>
      </c>
      <c r="V4" s="4">
        <v>165</v>
      </c>
      <c r="W4" s="1">
        <f t="shared" ref="U4:W51" si="0">SUM(U4:V4)</f>
        <v>316</v>
      </c>
      <c r="AB4" s="10">
        <v>270</v>
      </c>
      <c r="AC4" s="15">
        <v>359</v>
      </c>
      <c r="AD4">
        <v>629</v>
      </c>
    </row>
    <row r="5" spans="1:30" x14ac:dyDescent="0.25">
      <c r="A5" s="21"/>
      <c r="B5" s="22"/>
      <c r="C5" s="23"/>
      <c r="D5" s="8">
        <v>4</v>
      </c>
      <c r="E5" s="11">
        <v>3</v>
      </c>
      <c r="H5" s="9">
        <v>1007</v>
      </c>
      <c r="I5" s="4">
        <v>855</v>
      </c>
      <c r="L5" s="8">
        <v>1</v>
      </c>
      <c r="M5" s="4">
        <v>1</v>
      </c>
      <c r="O5" s="7">
        <v>1216</v>
      </c>
      <c r="P5" s="7">
        <v>2162</v>
      </c>
      <c r="Q5" s="5">
        <v>998</v>
      </c>
      <c r="R5" s="2">
        <v>2014</v>
      </c>
      <c r="U5" s="8">
        <v>43</v>
      </c>
      <c r="V5" s="4">
        <v>55</v>
      </c>
      <c r="W5" s="1">
        <f t="shared" si="0"/>
        <v>98</v>
      </c>
      <c r="AB5" s="7">
        <v>1011</v>
      </c>
      <c r="AC5" s="14">
        <v>858</v>
      </c>
      <c r="AD5">
        <v>1869</v>
      </c>
    </row>
    <row r="6" spans="1:30" x14ac:dyDescent="0.25">
      <c r="A6" s="21"/>
      <c r="B6" s="22"/>
      <c r="C6" s="23"/>
      <c r="D6" s="8">
        <v>1</v>
      </c>
      <c r="E6" s="11">
        <v>0</v>
      </c>
      <c r="H6" s="8">
        <v>47</v>
      </c>
      <c r="I6" s="4">
        <v>49</v>
      </c>
      <c r="L6" s="4">
        <v>0</v>
      </c>
      <c r="M6" s="4">
        <v>1</v>
      </c>
      <c r="O6" s="10">
        <v>50</v>
      </c>
      <c r="P6" s="10">
        <v>181</v>
      </c>
      <c r="Q6" s="5">
        <v>53</v>
      </c>
      <c r="R6" s="5">
        <v>204</v>
      </c>
      <c r="U6" s="8">
        <v>204</v>
      </c>
      <c r="V6" s="4">
        <v>139</v>
      </c>
      <c r="W6" s="1">
        <f t="shared" si="0"/>
        <v>343</v>
      </c>
      <c r="AB6" s="10">
        <v>48</v>
      </c>
      <c r="AC6" s="15">
        <v>49</v>
      </c>
      <c r="AD6">
        <v>97</v>
      </c>
    </row>
    <row r="7" spans="1:30" x14ac:dyDescent="0.25">
      <c r="A7" s="21"/>
      <c r="B7" s="22"/>
      <c r="C7" s="23"/>
      <c r="D7" s="4">
        <v>0</v>
      </c>
      <c r="E7" s="11">
        <v>0</v>
      </c>
      <c r="H7" s="8">
        <v>190</v>
      </c>
      <c r="I7" s="4">
        <v>257</v>
      </c>
      <c r="L7" s="4">
        <v>0</v>
      </c>
      <c r="M7" s="4">
        <v>0</v>
      </c>
      <c r="O7" s="10">
        <v>227</v>
      </c>
      <c r="P7" s="10">
        <v>357</v>
      </c>
      <c r="Q7" s="5">
        <v>303</v>
      </c>
      <c r="R7" s="5">
        <v>434</v>
      </c>
      <c r="U7" s="8">
        <v>2</v>
      </c>
      <c r="V7" s="4">
        <v>3</v>
      </c>
      <c r="W7" s="1">
        <f t="shared" si="0"/>
        <v>5</v>
      </c>
      <c r="AB7" s="10">
        <v>190</v>
      </c>
      <c r="AC7" s="15">
        <v>257</v>
      </c>
      <c r="AD7">
        <v>447</v>
      </c>
    </row>
    <row r="8" spans="1:30" x14ac:dyDescent="0.25">
      <c r="A8" s="21"/>
      <c r="B8" s="22"/>
      <c r="C8" s="23"/>
      <c r="D8" s="4">
        <v>0</v>
      </c>
      <c r="E8" s="11">
        <v>0</v>
      </c>
      <c r="H8" s="8">
        <v>89</v>
      </c>
      <c r="I8" s="4">
        <v>100</v>
      </c>
      <c r="L8" s="4">
        <v>0</v>
      </c>
      <c r="M8" s="4">
        <v>0</v>
      </c>
      <c r="O8" s="10">
        <v>107</v>
      </c>
      <c r="P8" s="10">
        <v>155</v>
      </c>
      <c r="Q8" s="5">
        <v>120</v>
      </c>
      <c r="R8" s="5">
        <v>468</v>
      </c>
      <c r="U8" s="8">
        <v>37</v>
      </c>
      <c r="V8" s="4">
        <v>46</v>
      </c>
      <c r="W8" s="1">
        <f t="shared" si="0"/>
        <v>83</v>
      </c>
      <c r="AB8" s="10">
        <v>89</v>
      </c>
      <c r="AC8" s="15">
        <v>100</v>
      </c>
      <c r="AD8">
        <v>189</v>
      </c>
    </row>
    <row r="9" spans="1:30" x14ac:dyDescent="0.25">
      <c r="A9" s="21"/>
      <c r="B9" s="22"/>
      <c r="C9" s="23"/>
      <c r="D9" s="4">
        <v>0</v>
      </c>
      <c r="E9" s="11">
        <v>0</v>
      </c>
      <c r="H9" s="8">
        <v>62</v>
      </c>
      <c r="I9" s="4">
        <v>29</v>
      </c>
      <c r="L9" s="4">
        <v>0</v>
      </c>
      <c r="M9" s="4">
        <v>0</v>
      </c>
      <c r="O9" s="10">
        <v>68</v>
      </c>
      <c r="P9" s="10">
        <v>113</v>
      </c>
      <c r="Q9" s="5">
        <v>30</v>
      </c>
      <c r="R9" s="5">
        <v>39</v>
      </c>
      <c r="U9" s="8">
        <v>18</v>
      </c>
      <c r="V9" s="4">
        <v>20</v>
      </c>
      <c r="W9" s="1">
        <f t="shared" si="0"/>
        <v>38</v>
      </c>
      <c r="AB9" s="10">
        <v>62</v>
      </c>
      <c r="AC9" s="15">
        <v>29</v>
      </c>
      <c r="AD9">
        <v>91</v>
      </c>
    </row>
    <row r="10" spans="1:30" x14ac:dyDescent="0.25">
      <c r="A10" s="21"/>
      <c r="B10" s="22"/>
      <c r="C10" s="23"/>
      <c r="D10" s="4">
        <v>0</v>
      </c>
      <c r="E10" s="11">
        <v>0</v>
      </c>
      <c r="H10" s="8">
        <v>12</v>
      </c>
      <c r="I10" s="4">
        <v>4</v>
      </c>
      <c r="L10" s="4">
        <v>0</v>
      </c>
      <c r="M10" s="4">
        <v>0</v>
      </c>
      <c r="O10" s="10">
        <v>14</v>
      </c>
      <c r="P10" s="10">
        <v>18</v>
      </c>
      <c r="Q10" s="5">
        <v>5</v>
      </c>
      <c r="R10" s="5">
        <v>9</v>
      </c>
      <c r="U10" s="8">
        <v>6</v>
      </c>
      <c r="V10" s="4">
        <v>1</v>
      </c>
      <c r="W10" s="1">
        <f t="shared" si="0"/>
        <v>7</v>
      </c>
      <c r="AB10" s="10">
        <v>12</v>
      </c>
      <c r="AC10" s="15">
        <v>4</v>
      </c>
      <c r="AD10">
        <v>16</v>
      </c>
    </row>
    <row r="11" spans="1:30" x14ac:dyDescent="0.25">
      <c r="A11" s="21"/>
      <c r="B11" s="22"/>
      <c r="C11" s="23"/>
      <c r="D11" s="4">
        <v>0</v>
      </c>
      <c r="E11" s="11">
        <v>0</v>
      </c>
      <c r="H11" s="8">
        <v>52</v>
      </c>
      <c r="I11" s="4">
        <v>59</v>
      </c>
      <c r="L11" s="4">
        <v>0</v>
      </c>
      <c r="M11" s="4">
        <v>0</v>
      </c>
      <c r="O11" s="10">
        <v>59</v>
      </c>
      <c r="P11" s="10">
        <v>73</v>
      </c>
      <c r="Q11" s="5">
        <v>69</v>
      </c>
      <c r="R11" s="5">
        <v>118</v>
      </c>
      <c r="U11" s="8">
        <v>2</v>
      </c>
      <c r="V11" s="4">
        <v>1</v>
      </c>
      <c r="W11" s="1">
        <f t="shared" si="0"/>
        <v>3</v>
      </c>
      <c r="AB11" s="10">
        <v>52</v>
      </c>
      <c r="AC11" s="15">
        <v>59</v>
      </c>
      <c r="AD11">
        <v>111</v>
      </c>
    </row>
    <row r="12" spans="1:30" x14ac:dyDescent="0.25">
      <c r="A12" s="21"/>
      <c r="B12" s="22"/>
      <c r="C12" s="23"/>
      <c r="D12" s="4">
        <v>0</v>
      </c>
      <c r="E12" s="11">
        <v>0</v>
      </c>
      <c r="H12" s="8">
        <v>6</v>
      </c>
      <c r="I12" s="4">
        <v>11</v>
      </c>
      <c r="L12" s="4">
        <v>0</v>
      </c>
      <c r="M12" s="4">
        <v>0</v>
      </c>
      <c r="O12" s="10">
        <v>6</v>
      </c>
      <c r="P12" s="10">
        <v>90</v>
      </c>
      <c r="Q12" s="5">
        <v>11</v>
      </c>
      <c r="R12" s="5">
        <v>138</v>
      </c>
      <c r="U12" s="8">
        <v>7</v>
      </c>
      <c r="V12" s="4">
        <v>10</v>
      </c>
      <c r="W12" s="1">
        <f t="shared" si="0"/>
        <v>17</v>
      </c>
      <c r="AB12" s="10">
        <v>6</v>
      </c>
      <c r="AC12" s="15">
        <v>11</v>
      </c>
      <c r="AD12">
        <v>17</v>
      </c>
    </row>
    <row r="13" spans="1:30" x14ac:dyDescent="0.25">
      <c r="A13" s="21"/>
      <c r="B13" s="22"/>
      <c r="C13" s="23"/>
      <c r="D13" s="4">
        <v>0</v>
      </c>
      <c r="E13" s="11">
        <v>0</v>
      </c>
      <c r="H13" s="8">
        <v>20</v>
      </c>
      <c r="I13" s="4">
        <v>37</v>
      </c>
      <c r="L13" s="4">
        <v>0</v>
      </c>
      <c r="M13" s="4">
        <v>0</v>
      </c>
      <c r="O13" s="10">
        <v>21</v>
      </c>
      <c r="P13" s="10">
        <v>28</v>
      </c>
      <c r="Q13" s="5">
        <v>38</v>
      </c>
      <c r="R13" s="5">
        <v>67</v>
      </c>
      <c r="U13" s="4">
        <v>0</v>
      </c>
      <c r="V13" s="4">
        <v>0</v>
      </c>
      <c r="W13" s="1">
        <f t="shared" si="0"/>
        <v>0</v>
      </c>
      <c r="AB13" s="10">
        <v>20</v>
      </c>
      <c r="AC13" s="15">
        <v>37</v>
      </c>
      <c r="AD13">
        <v>57</v>
      </c>
    </row>
    <row r="14" spans="1:30" x14ac:dyDescent="0.25">
      <c r="A14" s="21"/>
      <c r="B14" s="22"/>
      <c r="C14" s="23"/>
      <c r="D14" s="4">
        <v>0</v>
      </c>
      <c r="E14" s="11">
        <v>0</v>
      </c>
      <c r="H14" s="8">
        <v>2</v>
      </c>
      <c r="I14" s="4">
        <v>6</v>
      </c>
      <c r="L14" s="4">
        <v>0</v>
      </c>
      <c r="M14" s="4">
        <v>0</v>
      </c>
      <c r="O14" s="10">
        <v>3</v>
      </c>
      <c r="P14" s="10">
        <v>4</v>
      </c>
      <c r="Q14" s="5">
        <v>6</v>
      </c>
      <c r="R14" s="5">
        <v>6</v>
      </c>
      <c r="U14" s="8">
        <v>1</v>
      </c>
      <c r="V14" s="4">
        <v>1</v>
      </c>
      <c r="W14" s="1">
        <f t="shared" si="0"/>
        <v>2</v>
      </c>
      <c r="AB14" s="10">
        <v>2</v>
      </c>
      <c r="AC14" s="15">
        <v>6</v>
      </c>
      <c r="AD14">
        <v>8</v>
      </c>
    </row>
    <row r="15" spans="1:30" x14ac:dyDescent="0.25">
      <c r="A15" s="21"/>
      <c r="B15" s="22"/>
      <c r="C15" s="23"/>
      <c r="D15" s="4">
        <v>0</v>
      </c>
      <c r="E15" s="11">
        <v>0</v>
      </c>
      <c r="H15" s="8">
        <v>28</v>
      </c>
      <c r="I15" s="4">
        <v>26</v>
      </c>
      <c r="L15" s="4">
        <v>0</v>
      </c>
      <c r="M15" s="4">
        <v>0</v>
      </c>
      <c r="O15" s="10">
        <v>29</v>
      </c>
      <c r="P15" s="10">
        <v>133</v>
      </c>
      <c r="Q15" s="5">
        <v>27</v>
      </c>
      <c r="R15" s="5">
        <v>195</v>
      </c>
      <c r="U15" s="8">
        <v>1</v>
      </c>
      <c r="V15" s="4">
        <v>0</v>
      </c>
      <c r="W15" s="1">
        <f t="shared" si="0"/>
        <v>1</v>
      </c>
      <c r="AB15" s="10">
        <v>28</v>
      </c>
      <c r="AC15" s="15">
        <v>26</v>
      </c>
      <c r="AD15">
        <v>54</v>
      </c>
    </row>
    <row r="16" spans="1:30" x14ac:dyDescent="0.25">
      <c r="A16" s="21"/>
      <c r="B16" s="22"/>
      <c r="C16" s="23"/>
      <c r="D16" s="4">
        <v>0</v>
      </c>
      <c r="E16" s="11">
        <v>0</v>
      </c>
      <c r="H16" s="9">
        <v>3521</v>
      </c>
      <c r="I16" s="3">
        <v>3856</v>
      </c>
      <c r="L16" s="8">
        <v>1</v>
      </c>
      <c r="M16" s="4">
        <v>3</v>
      </c>
      <c r="O16" s="7">
        <v>4097</v>
      </c>
      <c r="P16" s="7">
        <v>9887</v>
      </c>
      <c r="Q16" s="2">
        <v>4506</v>
      </c>
      <c r="R16" s="2">
        <v>8086</v>
      </c>
      <c r="U16" s="8">
        <v>1</v>
      </c>
      <c r="V16" s="4">
        <v>1</v>
      </c>
      <c r="W16" s="1">
        <f t="shared" si="0"/>
        <v>2</v>
      </c>
      <c r="AB16" s="7">
        <v>3521</v>
      </c>
      <c r="AC16" s="12">
        <v>3857</v>
      </c>
      <c r="AD16">
        <v>7378</v>
      </c>
    </row>
    <row r="17" spans="1:30" x14ac:dyDescent="0.25">
      <c r="A17" s="21"/>
      <c r="B17" s="22"/>
      <c r="C17" s="23"/>
      <c r="D17" s="4">
        <v>0</v>
      </c>
      <c r="E17" s="11">
        <v>0</v>
      </c>
      <c r="H17" s="9">
        <v>3441</v>
      </c>
      <c r="I17" s="3">
        <v>3647</v>
      </c>
      <c r="L17" s="8">
        <v>3</v>
      </c>
      <c r="M17" s="4">
        <v>2</v>
      </c>
      <c r="O17" s="7">
        <v>4209</v>
      </c>
      <c r="P17" s="7">
        <v>6772</v>
      </c>
      <c r="Q17" s="2">
        <v>4210</v>
      </c>
      <c r="R17" s="2">
        <v>6454</v>
      </c>
      <c r="U17" s="8">
        <v>575</v>
      </c>
      <c r="V17" s="4">
        <v>646</v>
      </c>
      <c r="W17" s="1">
        <f t="shared" si="0"/>
        <v>1221</v>
      </c>
      <c r="AB17" s="7">
        <v>3441</v>
      </c>
      <c r="AC17" s="13">
        <v>3647</v>
      </c>
      <c r="AD17">
        <v>7088</v>
      </c>
    </row>
    <row r="18" spans="1:30" x14ac:dyDescent="0.25">
      <c r="A18" s="21"/>
      <c r="B18" s="22"/>
      <c r="C18" s="23"/>
      <c r="D18" s="4">
        <v>0</v>
      </c>
      <c r="E18" s="11">
        <v>0</v>
      </c>
      <c r="H18" s="8">
        <v>2</v>
      </c>
      <c r="I18" s="4">
        <v>4</v>
      </c>
      <c r="L18" s="4">
        <v>0</v>
      </c>
      <c r="M18" s="4">
        <v>0</v>
      </c>
      <c r="O18" s="10">
        <v>4</v>
      </c>
      <c r="P18" s="10">
        <v>4</v>
      </c>
      <c r="Q18" s="5">
        <v>5</v>
      </c>
      <c r="R18" s="5">
        <v>7</v>
      </c>
      <c r="U18" s="8">
        <v>765</v>
      </c>
      <c r="V18" s="4">
        <v>561</v>
      </c>
      <c r="W18" s="1">
        <f t="shared" si="0"/>
        <v>1326</v>
      </c>
      <c r="AB18" s="10">
        <v>2</v>
      </c>
      <c r="AC18" s="15">
        <v>4</v>
      </c>
      <c r="AD18">
        <v>6</v>
      </c>
    </row>
    <row r="19" spans="1:30" x14ac:dyDescent="0.25">
      <c r="A19" s="21"/>
      <c r="B19" s="22"/>
      <c r="C19" s="23"/>
      <c r="D19" s="4">
        <v>0</v>
      </c>
      <c r="H19" s="8">
        <v>2</v>
      </c>
      <c r="L19" s="4">
        <v>0</v>
      </c>
      <c r="O19" s="10">
        <v>2</v>
      </c>
      <c r="P19" s="10">
        <v>4</v>
      </c>
      <c r="U19" s="8">
        <v>2</v>
      </c>
      <c r="V19" s="4">
        <v>1</v>
      </c>
      <c r="W19" s="1">
        <f t="shared" si="0"/>
        <v>3</v>
      </c>
      <c r="AB19" s="10">
        <v>2</v>
      </c>
      <c r="AD19">
        <v>2</v>
      </c>
    </row>
    <row r="20" spans="1:30" x14ac:dyDescent="0.25">
      <c r="A20" s="21"/>
      <c r="B20" s="22"/>
      <c r="C20" s="23"/>
      <c r="D20" s="4">
        <v>0</v>
      </c>
      <c r="E20" s="11">
        <v>0</v>
      </c>
      <c r="H20" s="8">
        <v>396</v>
      </c>
      <c r="I20" s="4">
        <v>426</v>
      </c>
      <c r="L20" s="8">
        <v>3</v>
      </c>
      <c r="M20" s="4">
        <v>0</v>
      </c>
      <c r="O20" s="10">
        <v>540</v>
      </c>
      <c r="P20" s="10">
        <v>546</v>
      </c>
      <c r="Q20" s="5">
        <v>501</v>
      </c>
      <c r="R20" s="5">
        <v>503</v>
      </c>
      <c r="U20" s="4">
        <v>0</v>
      </c>
      <c r="W20" s="1">
        <f t="shared" si="0"/>
        <v>0</v>
      </c>
      <c r="AB20" s="10">
        <v>396</v>
      </c>
      <c r="AC20" s="15">
        <v>426</v>
      </c>
      <c r="AD20">
        <v>822</v>
      </c>
    </row>
    <row r="21" spans="1:30" x14ac:dyDescent="0.25">
      <c r="A21" s="24"/>
      <c r="B21" s="25"/>
      <c r="C21" s="26"/>
      <c r="D21" s="4">
        <v>0</v>
      </c>
      <c r="E21" s="11">
        <v>0</v>
      </c>
      <c r="H21" s="8">
        <v>46</v>
      </c>
      <c r="I21" s="4">
        <v>56</v>
      </c>
      <c r="L21" s="4">
        <v>0</v>
      </c>
      <c r="M21" s="4">
        <v>0</v>
      </c>
      <c r="O21" s="10">
        <v>54</v>
      </c>
      <c r="P21" s="10">
        <v>87</v>
      </c>
      <c r="Q21" s="5">
        <v>69</v>
      </c>
      <c r="R21" s="5">
        <v>88</v>
      </c>
      <c r="U21" s="8">
        <v>141</v>
      </c>
      <c r="V21" s="4">
        <v>75</v>
      </c>
      <c r="W21" s="1">
        <f t="shared" si="0"/>
        <v>216</v>
      </c>
      <c r="AB21" s="10">
        <v>46</v>
      </c>
      <c r="AC21" s="15">
        <v>56</v>
      </c>
      <c r="AD21">
        <v>102</v>
      </c>
    </row>
    <row r="22" spans="1:30" x14ac:dyDescent="0.25">
      <c r="D22" s="4">
        <v>0</v>
      </c>
      <c r="E22" s="11">
        <v>0</v>
      </c>
      <c r="H22" s="8">
        <v>1</v>
      </c>
      <c r="I22" s="4">
        <v>6</v>
      </c>
      <c r="L22" s="4">
        <v>0</v>
      </c>
      <c r="M22" s="4">
        <v>0</v>
      </c>
      <c r="O22" s="10">
        <v>2</v>
      </c>
      <c r="P22" s="10">
        <v>2</v>
      </c>
      <c r="Q22" s="5">
        <v>6</v>
      </c>
      <c r="R22" s="5">
        <v>7</v>
      </c>
      <c r="U22" s="8">
        <v>8</v>
      </c>
      <c r="V22" s="4">
        <v>13</v>
      </c>
      <c r="W22" s="1">
        <f t="shared" si="0"/>
        <v>21</v>
      </c>
      <c r="AB22" s="10">
        <v>1</v>
      </c>
      <c r="AC22" s="15">
        <v>6</v>
      </c>
      <c r="AD22">
        <v>7</v>
      </c>
    </row>
    <row r="23" spans="1:30" x14ac:dyDescent="0.25">
      <c r="D23" s="4">
        <v>0</v>
      </c>
      <c r="E23" s="11">
        <v>0</v>
      </c>
      <c r="H23" s="8">
        <v>182</v>
      </c>
      <c r="I23" s="4">
        <v>188</v>
      </c>
      <c r="L23" s="8">
        <v>3</v>
      </c>
      <c r="M23" s="4">
        <v>1</v>
      </c>
      <c r="O23" s="10">
        <v>206</v>
      </c>
      <c r="P23" s="10">
        <v>260</v>
      </c>
      <c r="Q23" s="5">
        <v>212</v>
      </c>
      <c r="R23" s="5">
        <v>334</v>
      </c>
      <c r="U23" s="8">
        <v>1</v>
      </c>
      <c r="V23" s="4">
        <v>0</v>
      </c>
      <c r="W23" s="1">
        <f t="shared" si="0"/>
        <v>1</v>
      </c>
      <c r="AB23" s="10">
        <v>182</v>
      </c>
      <c r="AC23" s="15">
        <v>188</v>
      </c>
      <c r="AD23">
        <v>370</v>
      </c>
    </row>
    <row r="24" spans="1:30" x14ac:dyDescent="0.25">
      <c r="D24" s="8">
        <v>5</v>
      </c>
      <c r="E24" s="11">
        <v>0</v>
      </c>
      <c r="H24" s="8">
        <v>21</v>
      </c>
      <c r="I24" s="4">
        <v>25</v>
      </c>
      <c r="L24" s="8">
        <v>2</v>
      </c>
      <c r="M24" s="4">
        <v>0</v>
      </c>
      <c r="O24" s="10">
        <v>35</v>
      </c>
      <c r="P24" s="10">
        <v>39</v>
      </c>
      <c r="Q24" s="5">
        <v>37</v>
      </c>
      <c r="R24" s="5">
        <v>183</v>
      </c>
      <c r="U24" s="8">
        <v>21</v>
      </c>
      <c r="V24" s="4">
        <v>23</v>
      </c>
      <c r="W24" s="1">
        <f t="shared" si="0"/>
        <v>44</v>
      </c>
      <c r="AB24" s="10">
        <v>26</v>
      </c>
      <c r="AC24" s="15">
        <v>25</v>
      </c>
      <c r="AD24">
        <v>51</v>
      </c>
    </row>
    <row r="25" spans="1:30" x14ac:dyDescent="0.25">
      <c r="D25" s="4">
        <v>0</v>
      </c>
      <c r="E25" s="11">
        <v>0</v>
      </c>
      <c r="H25" s="8">
        <v>23</v>
      </c>
      <c r="I25" s="4">
        <v>23</v>
      </c>
      <c r="L25" s="4">
        <v>0</v>
      </c>
      <c r="M25" s="4">
        <v>0</v>
      </c>
      <c r="O25" s="10">
        <v>27</v>
      </c>
      <c r="P25" s="10">
        <v>39</v>
      </c>
      <c r="Q25" s="5">
        <v>27</v>
      </c>
      <c r="R25" s="5">
        <v>102</v>
      </c>
      <c r="U25" s="8">
        <v>7</v>
      </c>
      <c r="V25" s="4">
        <v>12</v>
      </c>
      <c r="W25" s="1">
        <f t="shared" si="0"/>
        <v>19</v>
      </c>
      <c r="AB25" s="10">
        <v>23</v>
      </c>
      <c r="AC25" s="15">
        <v>23</v>
      </c>
      <c r="AD25">
        <v>46</v>
      </c>
    </row>
    <row r="26" spans="1:30" x14ac:dyDescent="0.25">
      <c r="D26" s="4">
        <v>0</v>
      </c>
      <c r="E26" s="11">
        <v>0</v>
      </c>
      <c r="H26" s="8">
        <v>559</v>
      </c>
      <c r="I26" s="4">
        <v>702</v>
      </c>
      <c r="L26" s="4">
        <v>0</v>
      </c>
      <c r="M26" s="4">
        <v>0</v>
      </c>
      <c r="O26" s="10">
        <v>683</v>
      </c>
      <c r="P26" s="10">
        <v>920</v>
      </c>
      <c r="Q26" s="5">
        <v>836</v>
      </c>
      <c r="R26" s="2">
        <v>1178</v>
      </c>
      <c r="U26" s="8">
        <v>4</v>
      </c>
      <c r="V26" s="4">
        <v>4</v>
      </c>
      <c r="W26" s="1">
        <f t="shared" si="0"/>
        <v>8</v>
      </c>
      <c r="AB26" s="10">
        <v>559</v>
      </c>
      <c r="AC26" s="15">
        <v>702</v>
      </c>
      <c r="AD26">
        <v>1261</v>
      </c>
    </row>
    <row r="27" spans="1:30" x14ac:dyDescent="0.25">
      <c r="D27" s="4">
        <v>0</v>
      </c>
      <c r="E27" s="11">
        <v>0</v>
      </c>
      <c r="H27" s="8">
        <v>294</v>
      </c>
      <c r="I27" s="4">
        <v>244</v>
      </c>
      <c r="L27" s="8">
        <v>2</v>
      </c>
      <c r="M27" s="4">
        <v>1</v>
      </c>
      <c r="O27" s="10">
        <v>313</v>
      </c>
      <c r="P27" s="10">
        <v>409</v>
      </c>
      <c r="Q27" s="5">
        <v>259</v>
      </c>
      <c r="R27" s="5">
        <v>357</v>
      </c>
      <c r="U27" s="8">
        <v>124</v>
      </c>
      <c r="V27" s="4">
        <v>134</v>
      </c>
      <c r="W27" s="1">
        <f t="shared" si="0"/>
        <v>258</v>
      </c>
      <c r="AB27" s="10">
        <v>294</v>
      </c>
      <c r="AC27" s="15">
        <v>244</v>
      </c>
      <c r="AD27">
        <v>538</v>
      </c>
    </row>
    <row r="28" spans="1:30" x14ac:dyDescent="0.25">
      <c r="D28" s="4">
        <v>0</v>
      </c>
      <c r="E28" s="11">
        <v>0</v>
      </c>
      <c r="H28" s="8">
        <v>225</v>
      </c>
      <c r="I28" s="4">
        <v>276</v>
      </c>
      <c r="L28" s="4">
        <v>0</v>
      </c>
      <c r="M28" s="4">
        <v>0</v>
      </c>
      <c r="O28" s="10">
        <v>281</v>
      </c>
      <c r="P28" s="10">
        <v>535</v>
      </c>
      <c r="Q28" s="5">
        <v>335</v>
      </c>
      <c r="R28" s="5">
        <v>556</v>
      </c>
      <c r="U28" s="8">
        <v>17</v>
      </c>
      <c r="V28" s="4">
        <v>14</v>
      </c>
      <c r="W28" s="1">
        <f t="shared" si="0"/>
        <v>31</v>
      </c>
      <c r="AB28" s="10">
        <v>225</v>
      </c>
      <c r="AC28" s="15">
        <v>276</v>
      </c>
      <c r="AD28">
        <v>501</v>
      </c>
    </row>
    <row r="29" spans="1:30" x14ac:dyDescent="0.25">
      <c r="D29" s="4">
        <v>0</v>
      </c>
      <c r="E29" s="11">
        <v>0</v>
      </c>
      <c r="H29" s="8">
        <v>17</v>
      </c>
      <c r="I29" s="4">
        <v>31</v>
      </c>
      <c r="L29" s="4">
        <v>0</v>
      </c>
      <c r="M29" s="4">
        <v>0</v>
      </c>
      <c r="O29" s="10">
        <v>22</v>
      </c>
      <c r="P29" s="10">
        <v>29</v>
      </c>
      <c r="Q29" s="5">
        <v>33</v>
      </c>
      <c r="R29" s="5">
        <v>52</v>
      </c>
      <c r="U29" s="8">
        <v>56</v>
      </c>
      <c r="V29" s="4">
        <v>59</v>
      </c>
      <c r="W29" s="1">
        <f t="shared" si="0"/>
        <v>115</v>
      </c>
      <c r="AB29" s="10">
        <v>17</v>
      </c>
      <c r="AC29" s="15">
        <v>31</v>
      </c>
      <c r="AD29">
        <v>48</v>
      </c>
    </row>
    <row r="30" spans="1:30" x14ac:dyDescent="0.25">
      <c r="D30" s="4">
        <v>0</v>
      </c>
      <c r="E30" s="11">
        <v>0</v>
      </c>
      <c r="H30" s="8">
        <v>25</v>
      </c>
      <c r="I30" s="4">
        <v>42</v>
      </c>
      <c r="L30" s="4">
        <v>0</v>
      </c>
      <c r="M30" s="6">
        <v>0</v>
      </c>
      <c r="O30" s="10">
        <v>27</v>
      </c>
      <c r="P30" s="10">
        <v>28</v>
      </c>
      <c r="Q30" s="5">
        <v>48</v>
      </c>
      <c r="R30" s="5">
        <v>51</v>
      </c>
      <c r="U30" s="8">
        <v>5</v>
      </c>
      <c r="V30" s="4">
        <v>2</v>
      </c>
      <c r="W30" s="1">
        <f t="shared" si="0"/>
        <v>7</v>
      </c>
      <c r="AB30" s="10">
        <v>25</v>
      </c>
      <c r="AC30" s="15">
        <v>42</v>
      </c>
      <c r="AD30">
        <v>67</v>
      </c>
    </row>
    <row r="31" spans="1:30" x14ac:dyDescent="0.25">
      <c r="D31" s="4">
        <v>0</v>
      </c>
      <c r="E31" s="11">
        <v>0</v>
      </c>
      <c r="H31" s="8">
        <v>595</v>
      </c>
      <c r="I31" s="4">
        <v>599</v>
      </c>
      <c r="L31" s="4">
        <v>0</v>
      </c>
      <c r="M31" s="4">
        <v>0</v>
      </c>
      <c r="O31" s="10">
        <v>658</v>
      </c>
      <c r="P31" s="7">
        <v>1565</v>
      </c>
      <c r="Q31" s="5">
        <v>665</v>
      </c>
      <c r="R31" s="2">
        <v>1414</v>
      </c>
      <c r="U31" s="8">
        <v>2</v>
      </c>
      <c r="V31" s="6">
        <v>6</v>
      </c>
      <c r="W31" s="1">
        <f t="shared" si="0"/>
        <v>8</v>
      </c>
      <c r="AB31" s="10">
        <v>595</v>
      </c>
      <c r="AC31" s="15">
        <v>599</v>
      </c>
      <c r="AD31">
        <v>1194</v>
      </c>
    </row>
    <row r="32" spans="1:30" x14ac:dyDescent="0.25">
      <c r="D32" s="4">
        <v>0</v>
      </c>
      <c r="E32" s="11">
        <v>0</v>
      </c>
      <c r="H32" s="8">
        <v>258</v>
      </c>
      <c r="I32" s="4">
        <v>413</v>
      </c>
      <c r="L32" s="4">
        <v>0</v>
      </c>
      <c r="M32" s="4">
        <v>1</v>
      </c>
      <c r="O32" s="10">
        <v>324</v>
      </c>
      <c r="P32" s="10">
        <v>569</v>
      </c>
      <c r="Q32" s="5">
        <v>535</v>
      </c>
      <c r="R32" s="5">
        <v>869</v>
      </c>
      <c r="U32" s="8">
        <v>63</v>
      </c>
      <c r="V32" s="4">
        <v>66</v>
      </c>
      <c r="W32" s="1">
        <f t="shared" si="0"/>
        <v>129</v>
      </c>
      <c r="AB32" s="10">
        <v>258</v>
      </c>
      <c r="AC32" s="15">
        <v>413</v>
      </c>
      <c r="AD32">
        <v>671</v>
      </c>
    </row>
    <row r="33" spans="4:30" x14ac:dyDescent="0.25">
      <c r="D33" s="4">
        <v>0</v>
      </c>
      <c r="E33" s="11">
        <v>1</v>
      </c>
      <c r="H33" s="8">
        <v>34</v>
      </c>
      <c r="I33" s="4">
        <v>12</v>
      </c>
      <c r="L33" s="8">
        <v>2</v>
      </c>
      <c r="M33" s="4">
        <v>0</v>
      </c>
      <c r="O33" s="10">
        <v>44</v>
      </c>
      <c r="P33" s="10">
        <v>83</v>
      </c>
      <c r="Q33" s="5">
        <v>20</v>
      </c>
      <c r="R33" s="5">
        <v>45</v>
      </c>
      <c r="U33" s="8">
        <v>66</v>
      </c>
      <c r="V33" s="4">
        <v>121</v>
      </c>
      <c r="W33" s="1">
        <f t="shared" si="0"/>
        <v>187</v>
      </c>
      <c r="AB33" s="10">
        <v>34</v>
      </c>
      <c r="AC33" s="14">
        <v>13</v>
      </c>
      <c r="AD33">
        <v>47</v>
      </c>
    </row>
    <row r="34" spans="4:30" x14ac:dyDescent="0.25">
      <c r="D34" s="4">
        <v>0</v>
      </c>
      <c r="E34" s="11">
        <v>0</v>
      </c>
      <c r="H34" s="8">
        <v>52</v>
      </c>
      <c r="I34" s="4">
        <v>116</v>
      </c>
      <c r="L34" s="4">
        <v>0</v>
      </c>
      <c r="M34" s="4">
        <v>1</v>
      </c>
      <c r="O34" s="10">
        <v>63</v>
      </c>
      <c r="P34" s="10">
        <v>84</v>
      </c>
      <c r="Q34" s="5">
        <v>124</v>
      </c>
      <c r="R34" s="5">
        <v>342</v>
      </c>
      <c r="U34" s="8">
        <v>8</v>
      </c>
      <c r="V34" s="4">
        <v>7</v>
      </c>
      <c r="W34" s="1">
        <f t="shared" si="0"/>
        <v>15</v>
      </c>
      <c r="AB34" s="10">
        <v>52</v>
      </c>
      <c r="AC34" s="15">
        <v>116</v>
      </c>
      <c r="AD34">
        <v>168</v>
      </c>
    </row>
    <row r="35" spans="4:30" x14ac:dyDescent="0.25">
      <c r="D35" s="4">
        <v>0</v>
      </c>
      <c r="E35" s="11">
        <v>0</v>
      </c>
      <c r="H35" s="8">
        <v>13</v>
      </c>
      <c r="I35" s="4">
        <v>11</v>
      </c>
      <c r="L35" s="4">
        <v>0</v>
      </c>
      <c r="M35" s="4">
        <v>0</v>
      </c>
      <c r="O35" s="10">
        <v>13</v>
      </c>
      <c r="P35" s="10">
        <v>15</v>
      </c>
      <c r="Q35" s="5">
        <v>13</v>
      </c>
      <c r="R35" s="5">
        <v>17</v>
      </c>
      <c r="U35" s="8">
        <v>11</v>
      </c>
      <c r="V35" s="4">
        <v>7</v>
      </c>
      <c r="W35" s="1">
        <f t="shared" si="0"/>
        <v>18</v>
      </c>
      <c r="AB35" s="10">
        <v>13</v>
      </c>
      <c r="AC35" s="15">
        <v>11</v>
      </c>
      <c r="AD35">
        <v>24</v>
      </c>
    </row>
    <row r="36" spans="4:30" x14ac:dyDescent="0.25">
      <c r="D36" s="4">
        <v>0</v>
      </c>
      <c r="E36" s="11">
        <v>0</v>
      </c>
      <c r="H36" s="8">
        <v>31</v>
      </c>
      <c r="I36" s="4">
        <v>47</v>
      </c>
      <c r="L36" s="4">
        <v>0</v>
      </c>
      <c r="M36" s="4">
        <v>0</v>
      </c>
      <c r="O36" s="10">
        <v>34</v>
      </c>
      <c r="P36" s="10">
        <v>105</v>
      </c>
      <c r="Q36" s="5">
        <v>50</v>
      </c>
      <c r="R36" s="5">
        <v>152</v>
      </c>
      <c r="U36" s="4">
        <v>0</v>
      </c>
      <c r="V36" s="4">
        <v>2</v>
      </c>
      <c r="W36" s="1">
        <f t="shared" si="0"/>
        <v>2</v>
      </c>
      <c r="AB36" s="10">
        <v>31</v>
      </c>
      <c r="AC36" s="15">
        <v>47</v>
      </c>
      <c r="AD36">
        <v>78</v>
      </c>
    </row>
    <row r="37" spans="4:30" x14ac:dyDescent="0.25">
      <c r="D37" s="4">
        <v>0</v>
      </c>
      <c r="E37" s="11">
        <v>0</v>
      </c>
      <c r="H37" s="8">
        <v>44</v>
      </c>
      <c r="I37" s="4">
        <v>11</v>
      </c>
      <c r="L37" s="4">
        <v>0</v>
      </c>
      <c r="M37" s="4">
        <v>0</v>
      </c>
      <c r="O37" s="10">
        <v>58</v>
      </c>
      <c r="P37" s="10">
        <v>93</v>
      </c>
      <c r="Q37" s="5">
        <v>12</v>
      </c>
      <c r="R37" s="5">
        <v>17</v>
      </c>
      <c r="U37" s="8">
        <v>3</v>
      </c>
      <c r="V37" s="4">
        <v>3</v>
      </c>
      <c r="W37" s="1">
        <f t="shared" si="0"/>
        <v>6</v>
      </c>
      <c r="AB37" s="10">
        <v>44</v>
      </c>
      <c r="AC37" s="15">
        <v>11</v>
      </c>
      <c r="AD37">
        <v>55</v>
      </c>
    </row>
    <row r="38" spans="4:30" x14ac:dyDescent="0.25">
      <c r="D38" s="4">
        <v>0</v>
      </c>
      <c r="E38" s="11">
        <v>0</v>
      </c>
      <c r="H38" s="8">
        <v>219</v>
      </c>
      <c r="I38" s="4">
        <v>250</v>
      </c>
      <c r="L38" s="4">
        <v>0</v>
      </c>
      <c r="M38" s="4">
        <v>1</v>
      </c>
      <c r="O38" s="10">
        <v>254</v>
      </c>
      <c r="P38" s="10">
        <v>345</v>
      </c>
      <c r="Q38" s="5">
        <v>294</v>
      </c>
      <c r="R38" s="5">
        <v>365</v>
      </c>
      <c r="U38" s="8">
        <v>14</v>
      </c>
      <c r="V38" s="4">
        <v>1</v>
      </c>
      <c r="W38" s="1">
        <f t="shared" si="0"/>
        <v>15</v>
      </c>
      <c r="AB38" s="10">
        <v>219</v>
      </c>
      <c r="AC38" s="15">
        <v>250</v>
      </c>
      <c r="AD38">
        <v>469</v>
      </c>
    </row>
    <row r="39" spans="4:30" x14ac:dyDescent="0.25">
      <c r="D39" s="4">
        <v>0</v>
      </c>
      <c r="E39" s="11">
        <v>0</v>
      </c>
      <c r="H39" s="8">
        <v>62</v>
      </c>
      <c r="I39" s="4">
        <v>106</v>
      </c>
      <c r="L39" s="4">
        <v>0</v>
      </c>
      <c r="M39" s="4">
        <v>0</v>
      </c>
      <c r="O39" s="10">
        <v>66</v>
      </c>
      <c r="P39" s="10">
        <v>90</v>
      </c>
      <c r="Q39" s="5">
        <v>113</v>
      </c>
      <c r="R39" s="5">
        <v>463</v>
      </c>
      <c r="U39" s="8">
        <v>35</v>
      </c>
      <c r="V39" s="4">
        <v>43</v>
      </c>
      <c r="W39" s="1">
        <f t="shared" si="0"/>
        <v>78</v>
      </c>
      <c r="AB39" s="10">
        <v>62</v>
      </c>
      <c r="AC39" s="15">
        <v>106</v>
      </c>
      <c r="AD39">
        <v>168</v>
      </c>
    </row>
    <row r="40" spans="4:30" x14ac:dyDescent="0.25">
      <c r="D40" s="4">
        <v>0</v>
      </c>
      <c r="E40" s="11">
        <v>0</v>
      </c>
      <c r="H40" s="8">
        <v>12</v>
      </c>
      <c r="I40" s="4">
        <v>13</v>
      </c>
      <c r="L40" s="4">
        <v>0</v>
      </c>
      <c r="M40" s="4">
        <v>0</v>
      </c>
      <c r="O40" s="10">
        <v>14</v>
      </c>
      <c r="P40" s="10">
        <v>15</v>
      </c>
      <c r="Q40" s="5">
        <v>14</v>
      </c>
      <c r="R40" s="5">
        <v>14</v>
      </c>
      <c r="U40" s="8">
        <v>4</v>
      </c>
      <c r="V40" s="4">
        <v>7</v>
      </c>
      <c r="W40" s="1">
        <f t="shared" si="0"/>
        <v>11</v>
      </c>
      <c r="AB40" s="10">
        <v>12</v>
      </c>
      <c r="AC40" s="15">
        <v>13</v>
      </c>
      <c r="AD40">
        <v>25</v>
      </c>
    </row>
    <row r="41" spans="4:30" x14ac:dyDescent="0.25">
      <c r="D41" s="4">
        <v>0</v>
      </c>
      <c r="H41" s="8">
        <v>0</v>
      </c>
      <c r="L41" s="4">
        <v>0</v>
      </c>
      <c r="O41" s="10">
        <v>1</v>
      </c>
      <c r="P41" s="10">
        <v>1</v>
      </c>
      <c r="U41" s="8">
        <v>2</v>
      </c>
      <c r="V41" s="4">
        <v>1</v>
      </c>
      <c r="W41" s="1">
        <f t="shared" si="0"/>
        <v>3</v>
      </c>
      <c r="AB41" s="10">
        <v>0</v>
      </c>
      <c r="AD41">
        <v>0</v>
      </c>
    </row>
    <row r="42" spans="4:30" x14ac:dyDescent="0.25">
      <c r="D42" s="4">
        <v>0</v>
      </c>
      <c r="E42" s="11">
        <v>0</v>
      </c>
      <c r="H42" s="8">
        <v>683</v>
      </c>
      <c r="I42" s="4">
        <v>985</v>
      </c>
      <c r="L42" s="8">
        <v>1</v>
      </c>
      <c r="M42" s="4">
        <v>0</v>
      </c>
      <c r="O42" s="10">
        <v>813</v>
      </c>
      <c r="P42" s="7">
        <v>1571</v>
      </c>
      <c r="Q42" s="2">
        <v>1168</v>
      </c>
      <c r="R42" s="2">
        <v>1829</v>
      </c>
      <c r="U42" s="8">
        <v>1</v>
      </c>
      <c r="W42" s="1">
        <f t="shared" si="0"/>
        <v>1</v>
      </c>
      <c r="AB42" s="10">
        <v>683</v>
      </c>
      <c r="AC42" s="15">
        <v>985</v>
      </c>
      <c r="AD42">
        <v>1668</v>
      </c>
    </row>
    <row r="43" spans="4:30" x14ac:dyDescent="0.25">
      <c r="D43" s="4">
        <v>0</v>
      </c>
      <c r="E43" s="11">
        <v>0</v>
      </c>
      <c r="H43" s="8">
        <v>129</v>
      </c>
      <c r="I43" s="4">
        <v>164</v>
      </c>
      <c r="L43" s="4">
        <v>0</v>
      </c>
      <c r="M43" s="4">
        <v>0</v>
      </c>
      <c r="O43" s="10">
        <v>145</v>
      </c>
      <c r="P43" s="10">
        <v>246</v>
      </c>
      <c r="Q43" s="5">
        <v>181</v>
      </c>
      <c r="R43" s="5">
        <v>306</v>
      </c>
      <c r="U43" s="8">
        <v>129</v>
      </c>
      <c r="V43" s="4">
        <v>183</v>
      </c>
      <c r="W43" s="1">
        <f t="shared" si="0"/>
        <v>312</v>
      </c>
      <c r="AB43" s="10">
        <v>129</v>
      </c>
      <c r="AC43" s="15">
        <v>164</v>
      </c>
      <c r="AD43">
        <v>293</v>
      </c>
    </row>
    <row r="44" spans="4:30" x14ac:dyDescent="0.25">
      <c r="D44" s="4">
        <v>0</v>
      </c>
      <c r="E44" s="11">
        <v>0</v>
      </c>
      <c r="H44" s="9">
        <v>1322</v>
      </c>
      <c r="I44" s="3">
        <v>2457</v>
      </c>
      <c r="L44" s="4">
        <v>0</v>
      </c>
      <c r="M44" s="4">
        <v>0</v>
      </c>
      <c r="O44" s="7">
        <v>1536</v>
      </c>
      <c r="P44" s="7">
        <v>3541</v>
      </c>
      <c r="Q44" s="2">
        <v>2845</v>
      </c>
      <c r="R44" s="2">
        <v>4764</v>
      </c>
      <c r="U44" s="8">
        <v>16</v>
      </c>
      <c r="V44" s="4">
        <v>17</v>
      </c>
      <c r="W44" s="1">
        <f t="shared" si="0"/>
        <v>33</v>
      </c>
      <c r="AB44" s="7">
        <v>1322</v>
      </c>
      <c r="AC44" s="13">
        <v>2457</v>
      </c>
      <c r="AD44">
        <v>3779</v>
      </c>
    </row>
    <row r="45" spans="4:30" x14ac:dyDescent="0.25">
      <c r="D45" s="4">
        <v>0</v>
      </c>
      <c r="E45" s="11">
        <v>0</v>
      </c>
      <c r="H45" s="8">
        <v>22</v>
      </c>
      <c r="I45" s="4">
        <v>51</v>
      </c>
      <c r="L45" s="4">
        <v>0</v>
      </c>
      <c r="M45" s="4">
        <v>0</v>
      </c>
      <c r="O45" s="10">
        <v>29</v>
      </c>
      <c r="P45" s="10">
        <v>37</v>
      </c>
      <c r="Q45" s="5">
        <v>54</v>
      </c>
      <c r="R45" s="5">
        <v>68</v>
      </c>
      <c r="U45" s="8">
        <v>214</v>
      </c>
      <c r="V45" s="4">
        <v>388</v>
      </c>
      <c r="W45" s="1">
        <f t="shared" si="0"/>
        <v>602</v>
      </c>
      <c r="AB45" s="10">
        <v>22</v>
      </c>
      <c r="AC45" s="15">
        <v>51</v>
      </c>
      <c r="AD45">
        <v>73</v>
      </c>
    </row>
    <row r="46" spans="4:30" x14ac:dyDescent="0.25">
      <c r="D46" s="4">
        <v>0</v>
      </c>
      <c r="E46" s="11">
        <v>0</v>
      </c>
      <c r="H46" s="9">
        <v>4639</v>
      </c>
      <c r="I46" s="3">
        <v>4358</v>
      </c>
      <c r="L46" s="8">
        <v>4</v>
      </c>
      <c r="M46" s="4">
        <v>0</v>
      </c>
      <c r="O46" s="7">
        <v>6264</v>
      </c>
      <c r="P46" s="7">
        <v>7362</v>
      </c>
      <c r="Q46" s="2">
        <v>5170</v>
      </c>
      <c r="R46" s="2">
        <v>6715</v>
      </c>
      <c r="U46" s="8">
        <v>7</v>
      </c>
      <c r="V46" s="4">
        <v>3</v>
      </c>
      <c r="W46" s="1">
        <f t="shared" si="0"/>
        <v>10</v>
      </c>
      <c r="AB46" s="7">
        <v>4639</v>
      </c>
      <c r="AC46" s="13">
        <v>4358</v>
      </c>
      <c r="AD46">
        <v>8997</v>
      </c>
    </row>
    <row r="47" spans="4:30" x14ac:dyDescent="0.25">
      <c r="D47" s="4">
        <v>0</v>
      </c>
      <c r="E47" s="11">
        <v>0</v>
      </c>
      <c r="H47" s="9">
        <v>3298</v>
      </c>
      <c r="I47" s="3">
        <v>3759</v>
      </c>
      <c r="L47" s="8">
        <v>23</v>
      </c>
      <c r="M47" s="4">
        <v>27</v>
      </c>
      <c r="O47" s="7">
        <v>4227</v>
      </c>
      <c r="P47" s="7">
        <v>6287</v>
      </c>
      <c r="Q47" s="2">
        <v>4999</v>
      </c>
      <c r="R47" s="2">
        <v>8014</v>
      </c>
      <c r="U47" s="8">
        <v>1621</v>
      </c>
      <c r="V47" s="4">
        <v>812</v>
      </c>
      <c r="W47" s="1">
        <f t="shared" si="0"/>
        <v>2433</v>
      </c>
      <c r="AB47" s="7">
        <v>3298</v>
      </c>
      <c r="AC47" s="13">
        <v>3759</v>
      </c>
      <c r="AD47">
        <v>7057</v>
      </c>
    </row>
    <row r="48" spans="4:30" x14ac:dyDescent="0.25">
      <c r="D48" s="8">
        <v>721</v>
      </c>
      <c r="E48" s="11">
        <v>823</v>
      </c>
      <c r="H48" s="9">
        <v>3303</v>
      </c>
      <c r="I48" s="3">
        <v>3893</v>
      </c>
      <c r="L48" s="8">
        <v>351</v>
      </c>
      <c r="M48" s="4">
        <v>408</v>
      </c>
      <c r="O48" s="7">
        <v>5083</v>
      </c>
      <c r="P48" s="7">
        <v>11852</v>
      </c>
      <c r="Q48" s="2">
        <v>5990</v>
      </c>
      <c r="R48" s="2">
        <v>12713</v>
      </c>
      <c r="U48" s="8">
        <v>906</v>
      </c>
      <c r="V48" s="3">
        <v>1213</v>
      </c>
      <c r="W48" s="1">
        <f t="shared" si="0"/>
        <v>2119</v>
      </c>
      <c r="AB48" s="7">
        <v>4024</v>
      </c>
      <c r="AC48" s="12">
        <v>4716</v>
      </c>
      <c r="AD48">
        <v>8740</v>
      </c>
    </row>
    <row r="49" spans="4:30" x14ac:dyDescent="0.25">
      <c r="E49" s="11">
        <v>0</v>
      </c>
      <c r="I49" s="4">
        <v>1</v>
      </c>
      <c r="M49" s="4">
        <v>0</v>
      </c>
      <c r="O49" s="7"/>
      <c r="P49" s="7"/>
      <c r="Q49" s="5">
        <v>1</v>
      </c>
      <c r="R49" s="5">
        <v>1</v>
      </c>
      <c r="U49" s="8">
        <v>708</v>
      </c>
      <c r="V49" s="4">
        <v>866</v>
      </c>
      <c r="W49" s="1">
        <f t="shared" si="0"/>
        <v>1574</v>
      </c>
      <c r="AC49" s="15">
        <v>1</v>
      </c>
      <c r="AD49">
        <v>1</v>
      </c>
    </row>
    <row r="50" spans="4:30" x14ac:dyDescent="0.25">
      <c r="D50" s="4">
        <v>0</v>
      </c>
      <c r="E50" s="11">
        <v>0</v>
      </c>
      <c r="H50" s="8">
        <v>8</v>
      </c>
      <c r="I50" s="4">
        <v>2</v>
      </c>
      <c r="L50" s="4">
        <v>0</v>
      </c>
      <c r="M50" s="4">
        <v>0</v>
      </c>
      <c r="O50" s="10">
        <v>9</v>
      </c>
      <c r="P50" s="10">
        <v>18</v>
      </c>
      <c r="Q50" s="5">
        <v>2</v>
      </c>
      <c r="R50" s="5">
        <v>3</v>
      </c>
      <c r="V50" s="4">
        <v>0</v>
      </c>
      <c r="W50" s="1">
        <f t="shared" si="0"/>
        <v>0</v>
      </c>
      <c r="AB50" s="10">
        <v>8</v>
      </c>
      <c r="AC50" s="15">
        <v>2</v>
      </c>
      <c r="AD50">
        <v>10</v>
      </c>
    </row>
    <row r="51" spans="4:30" x14ac:dyDescent="0.25">
      <c r="O51" s="17">
        <f>SUM(O2:O50)</f>
        <v>33770</v>
      </c>
      <c r="P51" s="17">
        <f>SUM(P2:P50)</f>
        <v>59286</v>
      </c>
      <c r="Q51" s="16">
        <f>SUM(Q2:Q50)</f>
        <v>36895</v>
      </c>
      <c r="R51" s="16">
        <f>SUM(R2:R50)</f>
        <v>62729</v>
      </c>
      <c r="S51" s="8">
        <v>1</v>
      </c>
      <c r="T51" s="4">
        <v>0</v>
      </c>
      <c r="U51" s="1">
        <f t="shared" si="0"/>
        <v>1</v>
      </c>
    </row>
    <row r="52" spans="4:30" x14ac:dyDescent="0.25">
      <c r="U52" s="1">
        <f>SUM(U3:U51)</f>
        <v>6074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activeCell="S7" sqref="S7"/>
    </sheetView>
  </sheetViews>
  <sheetFormatPr defaultRowHeight="15" x14ac:dyDescent="0.25"/>
  <sheetData>
    <row r="1" spans="1:19" ht="15.75" thickBot="1" x14ac:dyDescent="0.3">
      <c r="A1" s="32" t="s">
        <v>10</v>
      </c>
      <c r="C1" s="28">
        <v>2</v>
      </c>
      <c r="D1">
        <f t="shared" ref="D1:D32" si="0">SUM(B1+C1)</f>
        <v>2</v>
      </c>
      <c r="H1" s="27" t="s">
        <v>10</v>
      </c>
      <c r="I1" s="28">
        <v>5</v>
      </c>
    </row>
    <row r="2" spans="1:19" ht="15.75" thickBot="1" x14ac:dyDescent="0.3">
      <c r="A2" s="27" t="s">
        <v>67</v>
      </c>
      <c r="B2" s="28">
        <v>1</v>
      </c>
      <c r="C2" s="28">
        <v>1</v>
      </c>
      <c r="D2">
        <f t="shared" si="0"/>
        <v>2</v>
      </c>
      <c r="H2" s="27" t="s">
        <v>67</v>
      </c>
      <c r="I2" s="28">
        <v>4</v>
      </c>
      <c r="J2" s="28">
        <v>2</v>
      </c>
    </row>
    <row r="3" spans="1:19" ht="15.75" thickBot="1" x14ac:dyDescent="0.3">
      <c r="A3" s="27" t="s">
        <v>8</v>
      </c>
      <c r="B3" s="28">
        <v>67</v>
      </c>
      <c r="C3" s="28">
        <v>128</v>
      </c>
      <c r="D3">
        <f t="shared" si="0"/>
        <v>195</v>
      </c>
      <c r="H3" s="27" t="s">
        <v>8</v>
      </c>
      <c r="I3" s="28">
        <v>305</v>
      </c>
      <c r="J3" s="28">
        <v>119</v>
      </c>
    </row>
    <row r="4" spans="1:19" ht="15.75" thickBot="1" x14ac:dyDescent="0.3">
      <c r="A4" s="27" t="s">
        <v>59</v>
      </c>
      <c r="B4" s="28">
        <v>4</v>
      </c>
      <c r="C4" s="28">
        <v>6</v>
      </c>
      <c r="D4">
        <f t="shared" si="0"/>
        <v>10</v>
      </c>
      <c r="H4" s="27" t="s">
        <v>59</v>
      </c>
      <c r="I4" s="28">
        <v>10</v>
      </c>
      <c r="J4" s="28">
        <v>8</v>
      </c>
    </row>
    <row r="5" spans="1:19" ht="15.75" thickBot="1" x14ac:dyDescent="0.3">
      <c r="A5" s="27" t="s">
        <v>65</v>
      </c>
      <c r="B5" s="28">
        <v>3</v>
      </c>
      <c r="C5" s="28">
        <v>2</v>
      </c>
      <c r="D5">
        <f t="shared" si="0"/>
        <v>5</v>
      </c>
      <c r="H5" s="27" t="s">
        <v>65</v>
      </c>
      <c r="I5" s="28">
        <v>6</v>
      </c>
      <c r="J5" s="28">
        <v>29</v>
      </c>
    </row>
    <row r="6" spans="1:19" ht="15.75" thickBot="1" x14ac:dyDescent="0.3">
      <c r="A6" s="27" t="s">
        <v>14</v>
      </c>
      <c r="B6" s="28">
        <v>20</v>
      </c>
      <c r="C6" s="28">
        <v>19</v>
      </c>
      <c r="D6">
        <f t="shared" si="0"/>
        <v>39</v>
      </c>
      <c r="H6" s="27" t="s">
        <v>14</v>
      </c>
      <c r="I6" s="28">
        <v>62</v>
      </c>
      <c r="J6" s="28">
        <v>103</v>
      </c>
    </row>
    <row r="7" spans="1:19" ht="15.75" thickBot="1" x14ac:dyDescent="0.3">
      <c r="A7" s="27" t="s">
        <v>5</v>
      </c>
      <c r="B7" s="28">
        <v>6</v>
      </c>
      <c r="C7" s="28">
        <v>2</v>
      </c>
      <c r="D7">
        <f t="shared" si="0"/>
        <v>8</v>
      </c>
      <c r="H7" s="27" t="s">
        <v>5</v>
      </c>
      <c r="I7" s="28">
        <v>23</v>
      </c>
      <c r="J7" s="28">
        <v>13</v>
      </c>
      <c r="S7" s="39">
        <f>SUM(137424 / 662000000)</f>
        <v>2.0758912386706948E-4</v>
      </c>
    </row>
    <row r="8" spans="1:19" ht="15.75" thickBot="1" x14ac:dyDescent="0.3">
      <c r="A8" s="27" t="s">
        <v>61</v>
      </c>
      <c r="B8" s="28">
        <v>2</v>
      </c>
      <c r="C8" s="28">
        <v>5</v>
      </c>
      <c r="D8">
        <f t="shared" si="0"/>
        <v>7</v>
      </c>
      <c r="H8" s="27" t="s">
        <v>61</v>
      </c>
      <c r="I8" s="28">
        <v>13</v>
      </c>
      <c r="J8" s="28">
        <v>2</v>
      </c>
    </row>
    <row r="9" spans="1:19" ht="15.75" thickBot="1" x14ac:dyDescent="0.3">
      <c r="A9" s="27" t="s">
        <v>20</v>
      </c>
      <c r="B9" s="28">
        <v>10</v>
      </c>
      <c r="C9" s="28">
        <v>10</v>
      </c>
      <c r="D9">
        <f t="shared" si="0"/>
        <v>20</v>
      </c>
      <c r="H9" s="27" t="s">
        <v>20</v>
      </c>
      <c r="I9" s="28">
        <v>13</v>
      </c>
      <c r="J9" s="28">
        <v>45</v>
      </c>
    </row>
    <row r="10" spans="1:19" ht="15.75" thickBot="1" x14ac:dyDescent="0.3">
      <c r="A10" s="27" t="s">
        <v>66</v>
      </c>
      <c r="B10" s="28">
        <v>4</v>
      </c>
      <c r="C10" s="28">
        <v>2</v>
      </c>
      <c r="D10">
        <f t="shared" si="0"/>
        <v>6</v>
      </c>
      <c r="H10" s="27" t="s">
        <v>66</v>
      </c>
      <c r="I10" s="28">
        <v>15</v>
      </c>
      <c r="J10" s="28">
        <v>35</v>
      </c>
    </row>
    <row r="11" spans="1:19" ht="24.75" thickBot="1" x14ac:dyDescent="0.3">
      <c r="A11" s="27" t="s">
        <v>38</v>
      </c>
      <c r="B11" s="28">
        <v>14</v>
      </c>
      <c r="C11" s="28">
        <v>19</v>
      </c>
      <c r="D11">
        <f t="shared" si="0"/>
        <v>33</v>
      </c>
      <c r="H11" s="27" t="s">
        <v>38</v>
      </c>
      <c r="I11" s="28">
        <v>84</v>
      </c>
      <c r="J11" s="28">
        <v>25</v>
      </c>
    </row>
    <row r="12" spans="1:19" ht="15.75" thickBot="1" x14ac:dyDescent="0.3">
      <c r="A12" s="27" t="s">
        <v>31</v>
      </c>
      <c r="B12" s="28">
        <v>7</v>
      </c>
      <c r="C12" s="28">
        <v>9</v>
      </c>
      <c r="D12">
        <f t="shared" si="0"/>
        <v>16</v>
      </c>
      <c r="H12" s="27" t="s">
        <v>31</v>
      </c>
      <c r="I12" s="28">
        <v>17</v>
      </c>
      <c r="J12" s="28">
        <v>24</v>
      </c>
    </row>
    <row r="13" spans="1:19" ht="15.75" thickBot="1" x14ac:dyDescent="0.3">
      <c r="A13" s="27" t="s">
        <v>62</v>
      </c>
      <c r="B13" s="28">
        <v>1</v>
      </c>
      <c r="C13" s="28">
        <v>5</v>
      </c>
      <c r="D13">
        <f t="shared" si="0"/>
        <v>6</v>
      </c>
      <c r="H13" s="27" t="s">
        <v>62</v>
      </c>
      <c r="I13" s="28">
        <v>10</v>
      </c>
      <c r="J13" s="28">
        <v>2</v>
      </c>
    </row>
    <row r="14" spans="1:19" ht="15.75" thickBot="1" x14ac:dyDescent="0.3">
      <c r="A14" s="27" t="s">
        <v>22</v>
      </c>
      <c r="B14" s="28">
        <v>2</v>
      </c>
      <c r="C14" s="28">
        <v>5</v>
      </c>
      <c r="D14">
        <f t="shared" si="0"/>
        <v>7</v>
      </c>
      <c r="H14" s="27" t="s">
        <v>22</v>
      </c>
      <c r="I14" s="28">
        <v>6</v>
      </c>
      <c r="J14" s="28">
        <v>3</v>
      </c>
    </row>
    <row r="15" spans="1:19" ht="15.75" thickBot="1" x14ac:dyDescent="0.3">
      <c r="A15" s="27" t="s">
        <v>0</v>
      </c>
      <c r="B15" s="28">
        <v>159</v>
      </c>
      <c r="C15" s="28">
        <v>243</v>
      </c>
      <c r="D15">
        <f t="shared" si="0"/>
        <v>402</v>
      </c>
      <c r="H15" s="27" t="s">
        <v>0</v>
      </c>
      <c r="I15" s="28">
        <v>400</v>
      </c>
      <c r="J15" s="28">
        <v>427</v>
      </c>
    </row>
    <row r="16" spans="1:19" ht="15.75" thickBot="1" x14ac:dyDescent="0.3">
      <c r="A16" s="27" t="s">
        <v>2</v>
      </c>
      <c r="B16" s="28">
        <v>357</v>
      </c>
      <c r="C16" s="28">
        <v>329</v>
      </c>
      <c r="D16">
        <f t="shared" si="0"/>
        <v>686</v>
      </c>
      <c r="H16" s="27" t="s">
        <v>2</v>
      </c>
      <c r="I16" s="29">
        <v>1205</v>
      </c>
      <c r="J16" s="29">
        <v>1441</v>
      </c>
    </row>
    <row r="17" spans="1:10" ht="15.75" thickBot="1" x14ac:dyDescent="0.3">
      <c r="A17" s="27" t="s">
        <v>43</v>
      </c>
      <c r="B17" s="28">
        <v>5</v>
      </c>
      <c r="C17" s="28">
        <v>4</v>
      </c>
      <c r="D17">
        <f t="shared" si="0"/>
        <v>9</v>
      </c>
      <c r="H17" s="27" t="s">
        <v>43</v>
      </c>
      <c r="I17" s="28">
        <v>6</v>
      </c>
      <c r="J17" s="28">
        <v>5</v>
      </c>
    </row>
    <row r="18" spans="1:10" ht="15.75" thickBot="1" x14ac:dyDescent="0.3">
      <c r="A18" s="27" t="s">
        <v>12</v>
      </c>
      <c r="B18" s="28"/>
      <c r="C18" s="28">
        <v>0</v>
      </c>
      <c r="D18">
        <f t="shared" si="0"/>
        <v>0</v>
      </c>
      <c r="H18" s="27" t="s">
        <v>12</v>
      </c>
      <c r="I18" s="28">
        <v>0</v>
      </c>
      <c r="J18" s="33"/>
    </row>
    <row r="19" spans="1:10" ht="15.75" thickBot="1" x14ac:dyDescent="0.3">
      <c r="A19" s="27" t="s">
        <v>28</v>
      </c>
      <c r="B19" s="28">
        <v>5</v>
      </c>
      <c r="C19" s="28">
        <v>2</v>
      </c>
      <c r="D19">
        <f t="shared" si="0"/>
        <v>7</v>
      </c>
      <c r="H19" s="27" t="s">
        <v>28</v>
      </c>
      <c r="I19" s="28">
        <v>4</v>
      </c>
      <c r="J19" s="28">
        <v>24</v>
      </c>
    </row>
    <row r="20" spans="1:10" ht="15.75" thickBot="1" x14ac:dyDescent="0.3">
      <c r="A20" s="27" t="s">
        <v>45</v>
      </c>
      <c r="B20" s="28">
        <v>1</v>
      </c>
      <c r="C20" s="28">
        <v>1</v>
      </c>
      <c r="D20">
        <f t="shared" si="0"/>
        <v>2</v>
      </c>
      <c r="H20" s="27" t="s">
        <v>45</v>
      </c>
      <c r="I20" s="28">
        <v>2</v>
      </c>
      <c r="J20" s="28">
        <v>2</v>
      </c>
    </row>
    <row r="21" spans="1:10" ht="15.75" thickBot="1" x14ac:dyDescent="0.3">
      <c r="A21" s="27" t="s">
        <v>18</v>
      </c>
      <c r="B21" s="28">
        <v>21</v>
      </c>
      <c r="C21" s="28">
        <v>32</v>
      </c>
      <c r="D21">
        <f t="shared" si="0"/>
        <v>53</v>
      </c>
      <c r="H21" s="27" t="s">
        <v>18</v>
      </c>
      <c r="I21" s="28">
        <v>75</v>
      </c>
      <c r="J21" s="28">
        <v>26</v>
      </c>
    </row>
    <row r="22" spans="1:10" ht="15.75" thickBot="1" x14ac:dyDescent="0.3">
      <c r="A22" s="27" t="s">
        <v>32</v>
      </c>
      <c r="B22" s="28">
        <v>3</v>
      </c>
      <c r="C22" s="28">
        <v>1</v>
      </c>
      <c r="D22">
        <f t="shared" si="0"/>
        <v>4</v>
      </c>
      <c r="H22" s="27" t="s">
        <v>32</v>
      </c>
      <c r="I22" s="28">
        <v>1</v>
      </c>
      <c r="J22" s="28">
        <v>6</v>
      </c>
    </row>
    <row r="23" spans="1:10" ht="15.75" thickBot="1" x14ac:dyDescent="0.3">
      <c r="A23" s="27" t="s">
        <v>33</v>
      </c>
      <c r="B23" s="28">
        <v>7</v>
      </c>
      <c r="C23" s="28">
        <v>3</v>
      </c>
      <c r="D23">
        <f t="shared" si="0"/>
        <v>10</v>
      </c>
      <c r="H23" s="27" t="s">
        <v>33</v>
      </c>
      <c r="I23" s="28">
        <v>6</v>
      </c>
      <c r="J23" s="28">
        <v>8</v>
      </c>
    </row>
    <row r="24" spans="1:10" ht="15.75" thickBot="1" x14ac:dyDescent="0.3">
      <c r="A24" s="27" t="s">
        <v>9</v>
      </c>
      <c r="B24" s="28">
        <v>50</v>
      </c>
      <c r="C24" s="28">
        <v>46</v>
      </c>
      <c r="D24">
        <f t="shared" si="0"/>
        <v>96</v>
      </c>
      <c r="H24" s="27" t="s">
        <v>9</v>
      </c>
      <c r="I24" s="28">
        <v>298</v>
      </c>
      <c r="J24" s="28">
        <v>350</v>
      </c>
    </row>
    <row r="25" spans="1:10" ht="15.75" thickBot="1" x14ac:dyDescent="0.3">
      <c r="A25" s="27" t="s">
        <v>15</v>
      </c>
      <c r="B25" s="28">
        <v>23</v>
      </c>
      <c r="C25" s="28">
        <v>17</v>
      </c>
      <c r="D25">
        <f t="shared" si="0"/>
        <v>40</v>
      </c>
      <c r="H25" s="27" t="s">
        <v>15</v>
      </c>
      <c r="I25" s="28">
        <v>31</v>
      </c>
      <c r="J25" s="28">
        <v>57</v>
      </c>
    </row>
    <row r="26" spans="1:10" ht="36.75" thickBot="1" x14ac:dyDescent="0.3">
      <c r="A26" s="27" t="s">
        <v>60</v>
      </c>
      <c r="B26" s="28">
        <v>1</v>
      </c>
      <c r="C26" s="28">
        <v>6</v>
      </c>
      <c r="D26">
        <f t="shared" si="0"/>
        <v>7</v>
      </c>
      <c r="H26" s="27" t="s">
        <v>60</v>
      </c>
      <c r="I26" s="31">
        <v>8</v>
      </c>
      <c r="J26" s="28">
        <v>1</v>
      </c>
    </row>
    <row r="27" spans="1:10" ht="15.75" thickBot="1" x14ac:dyDescent="0.3">
      <c r="A27" s="27" t="s">
        <v>74</v>
      </c>
      <c r="B27" s="28">
        <v>5</v>
      </c>
      <c r="D27">
        <f t="shared" si="0"/>
        <v>5</v>
      </c>
      <c r="H27" s="27" t="s">
        <v>74</v>
      </c>
      <c r="I27" s="33"/>
      <c r="J27" s="28">
        <v>60</v>
      </c>
    </row>
    <row r="28" spans="1:10" ht="15.75" thickBot="1" x14ac:dyDescent="0.3">
      <c r="A28" s="27" t="s">
        <v>68</v>
      </c>
      <c r="B28" s="28"/>
      <c r="C28" s="28">
        <v>1</v>
      </c>
      <c r="D28">
        <f t="shared" si="0"/>
        <v>1</v>
      </c>
      <c r="H28" s="27" t="s">
        <v>68</v>
      </c>
      <c r="I28" s="28">
        <v>1</v>
      </c>
      <c r="J28" s="33"/>
    </row>
    <row r="29" spans="1:10" ht="15.75" thickBot="1" x14ac:dyDescent="0.3">
      <c r="A29" s="27" t="s">
        <v>63</v>
      </c>
      <c r="B29" s="28">
        <v>3</v>
      </c>
      <c r="C29" s="28">
        <v>5</v>
      </c>
      <c r="D29">
        <f t="shared" si="0"/>
        <v>8</v>
      </c>
      <c r="H29" s="27" t="s">
        <v>63</v>
      </c>
      <c r="I29" s="28">
        <v>27</v>
      </c>
      <c r="J29" s="28">
        <v>8</v>
      </c>
    </row>
    <row r="30" spans="1:10" ht="24.75" thickBot="1" x14ac:dyDescent="0.3">
      <c r="A30" s="27" t="s">
        <v>35</v>
      </c>
      <c r="B30" s="28">
        <v>34</v>
      </c>
      <c r="C30" s="28">
        <v>64</v>
      </c>
      <c r="D30">
        <f t="shared" si="0"/>
        <v>98</v>
      </c>
      <c r="H30" s="27" t="s">
        <v>57</v>
      </c>
      <c r="I30" s="28">
        <v>261</v>
      </c>
      <c r="J30" s="28">
        <v>185</v>
      </c>
    </row>
    <row r="31" spans="1:10" ht="15.75" thickBot="1" x14ac:dyDescent="0.3">
      <c r="A31" s="27" t="s">
        <v>37</v>
      </c>
      <c r="B31" s="28">
        <v>2</v>
      </c>
      <c r="C31" s="28">
        <v>3</v>
      </c>
      <c r="D31">
        <f t="shared" si="0"/>
        <v>5</v>
      </c>
      <c r="H31" s="30" t="s">
        <v>37</v>
      </c>
      <c r="I31" s="31">
        <v>7</v>
      </c>
      <c r="J31" s="28">
        <v>2</v>
      </c>
    </row>
    <row r="32" spans="1:10" ht="15.75" thickBot="1" x14ac:dyDescent="0.3">
      <c r="A32" s="27" t="s">
        <v>7</v>
      </c>
      <c r="B32" s="28">
        <v>1</v>
      </c>
      <c r="C32" s="28">
        <v>2</v>
      </c>
      <c r="D32">
        <f t="shared" si="0"/>
        <v>3</v>
      </c>
      <c r="H32" s="27" t="s">
        <v>7</v>
      </c>
      <c r="I32" s="28">
        <v>9</v>
      </c>
      <c r="J32" s="28">
        <v>1</v>
      </c>
    </row>
    <row r="33" spans="1:15" ht="24.75" thickBot="1" x14ac:dyDescent="0.3">
      <c r="A33" s="27" t="s">
        <v>11</v>
      </c>
      <c r="B33" s="28">
        <v>2</v>
      </c>
      <c r="D33">
        <f t="shared" ref="D33:D56" si="1">SUM(B33+C33)</f>
        <v>2</v>
      </c>
      <c r="H33" s="35" t="s">
        <v>11</v>
      </c>
      <c r="J33" s="36">
        <v>2</v>
      </c>
      <c r="M33" s="27" t="s">
        <v>30</v>
      </c>
      <c r="N33" s="28">
        <v>0</v>
      </c>
      <c r="O33" s="28">
        <v>2</v>
      </c>
    </row>
    <row r="34" spans="1:15" ht="24.75" thickBot="1" x14ac:dyDescent="0.3">
      <c r="A34" s="27" t="s">
        <v>30</v>
      </c>
      <c r="B34" s="28">
        <v>1</v>
      </c>
      <c r="C34" s="28">
        <v>0</v>
      </c>
      <c r="D34">
        <f t="shared" si="1"/>
        <v>1</v>
      </c>
      <c r="H34" s="27" t="s">
        <v>30</v>
      </c>
      <c r="I34" s="28">
        <v>0</v>
      </c>
      <c r="J34" s="28">
        <v>2</v>
      </c>
      <c r="M34" s="27" t="s">
        <v>71</v>
      </c>
      <c r="N34" s="28">
        <v>0</v>
      </c>
      <c r="O34" s="33"/>
    </row>
    <row r="35" spans="1:15" ht="24.75" thickBot="1" x14ac:dyDescent="0.3">
      <c r="A35" s="27" t="s">
        <v>71</v>
      </c>
      <c r="B35" s="28"/>
      <c r="C35" s="28">
        <v>0</v>
      </c>
      <c r="D35">
        <f t="shared" si="1"/>
        <v>0</v>
      </c>
      <c r="H35" s="27" t="s">
        <v>71</v>
      </c>
      <c r="I35" s="28">
        <v>0</v>
      </c>
      <c r="J35" s="33"/>
      <c r="M35" s="27" t="s">
        <v>29</v>
      </c>
      <c r="N35" s="31">
        <v>9</v>
      </c>
      <c r="O35" s="28">
        <v>14</v>
      </c>
    </row>
    <row r="36" spans="1:15" ht="15.75" thickBot="1" x14ac:dyDescent="0.3">
      <c r="A36" s="27" t="s">
        <v>29</v>
      </c>
      <c r="B36" s="28">
        <v>7</v>
      </c>
      <c r="C36" s="28">
        <v>7</v>
      </c>
      <c r="D36">
        <f t="shared" si="1"/>
        <v>14</v>
      </c>
      <c r="H36" s="27" t="s">
        <v>29</v>
      </c>
      <c r="I36" s="31">
        <v>9</v>
      </c>
      <c r="J36" s="28">
        <v>14</v>
      </c>
      <c r="M36" s="27" t="s">
        <v>70</v>
      </c>
      <c r="N36" s="31">
        <v>0</v>
      </c>
      <c r="O36" s="33"/>
    </row>
    <row r="37" spans="1:15" ht="15.75" thickBot="1" x14ac:dyDescent="0.3">
      <c r="A37" s="27" t="s">
        <v>70</v>
      </c>
      <c r="B37" s="28"/>
      <c r="C37" s="28">
        <v>0</v>
      </c>
      <c r="D37">
        <f t="shared" si="1"/>
        <v>0</v>
      </c>
      <c r="H37" s="27" t="s">
        <v>70</v>
      </c>
      <c r="I37" s="31">
        <v>0</v>
      </c>
      <c r="J37" s="33"/>
      <c r="M37" s="27" t="s">
        <v>25</v>
      </c>
      <c r="N37" s="31">
        <v>35</v>
      </c>
      <c r="O37" s="28">
        <v>7</v>
      </c>
    </row>
    <row r="38" spans="1:15" ht="15.75" thickBot="1" x14ac:dyDescent="0.3">
      <c r="A38" s="27" t="s">
        <v>25</v>
      </c>
      <c r="B38" s="28">
        <v>6</v>
      </c>
      <c r="C38" s="28">
        <v>11</v>
      </c>
      <c r="D38">
        <f t="shared" si="1"/>
        <v>17</v>
      </c>
      <c r="H38" s="27" t="s">
        <v>25</v>
      </c>
      <c r="I38" s="31">
        <v>35</v>
      </c>
      <c r="J38" s="28">
        <v>7</v>
      </c>
      <c r="M38" s="27" t="s">
        <v>17</v>
      </c>
      <c r="N38" s="33"/>
      <c r="O38" s="28">
        <v>1</v>
      </c>
    </row>
    <row r="39" spans="1:15" ht="15.75" thickBot="1" x14ac:dyDescent="0.3">
      <c r="A39" s="27" t="s">
        <v>17</v>
      </c>
      <c r="B39" s="28">
        <v>1</v>
      </c>
      <c r="D39">
        <f t="shared" si="1"/>
        <v>1</v>
      </c>
      <c r="H39" s="27" t="s">
        <v>17</v>
      </c>
      <c r="I39" s="33"/>
      <c r="J39" s="28">
        <v>1</v>
      </c>
      <c r="M39" s="27" t="s">
        <v>75</v>
      </c>
      <c r="O39" s="28">
        <v>4</v>
      </c>
    </row>
    <row r="40" spans="1:15" ht="15.75" thickBot="1" x14ac:dyDescent="0.3">
      <c r="A40" s="27" t="s">
        <v>75</v>
      </c>
      <c r="B40" s="28">
        <v>2</v>
      </c>
      <c r="D40">
        <f t="shared" si="1"/>
        <v>2</v>
      </c>
      <c r="H40" s="27" t="s">
        <v>75</v>
      </c>
      <c r="J40" s="28">
        <v>4</v>
      </c>
      <c r="M40" s="27" t="s">
        <v>76</v>
      </c>
      <c r="O40" s="28">
        <v>5</v>
      </c>
    </row>
    <row r="41" spans="1:15" ht="24.75" thickBot="1" x14ac:dyDescent="0.3">
      <c r="A41" s="27" t="s">
        <v>76</v>
      </c>
      <c r="B41" s="28">
        <v>2</v>
      </c>
      <c r="D41">
        <f t="shared" si="1"/>
        <v>2</v>
      </c>
      <c r="H41" s="27" t="s">
        <v>76</v>
      </c>
      <c r="J41" s="28">
        <v>5</v>
      </c>
      <c r="M41" s="27" t="s">
        <v>69</v>
      </c>
      <c r="N41" s="28">
        <v>1</v>
      </c>
      <c r="O41" s="28">
        <v>4</v>
      </c>
    </row>
    <row r="42" spans="1:15" ht="24.75" thickBot="1" x14ac:dyDescent="0.3">
      <c r="A42" s="27" t="s">
        <v>69</v>
      </c>
      <c r="B42" s="28">
        <v>1</v>
      </c>
      <c r="C42" s="28">
        <v>1</v>
      </c>
      <c r="D42">
        <f t="shared" si="1"/>
        <v>2</v>
      </c>
      <c r="H42" s="27" t="s">
        <v>69</v>
      </c>
      <c r="I42" s="28">
        <v>1</v>
      </c>
      <c r="J42" s="28">
        <v>4</v>
      </c>
      <c r="M42" s="27" t="s">
        <v>27</v>
      </c>
      <c r="N42" s="28">
        <v>5</v>
      </c>
      <c r="O42" s="33"/>
    </row>
    <row r="43" spans="1:15" ht="15.75" thickBot="1" x14ac:dyDescent="0.3">
      <c r="A43" s="27" t="s">
        <v>27</v>
      </c>
      <c r="B43" s="28"/>
      <c r="C43" s="28">
        <v>4</v>
      </c>
      <c r="D43">
        <f t="shared" si="1"/>
        <v>4</v>
      </c>
      <c r="H43" s="27" t="s">
        <v>27</v>
      </c>
      <c r="I43" s="28">
        <v>5</v>
      </c>
      <c r="J43" s="33"/>
      <c r="M43" s="27" t="s">
        <v>41</v>
      </c>
      <c r="N43" s="33"/>
      <c r="O43" s="28">
        <v>1</v>
      </c>
    </row>
    <row r="44" spans="1:15" ht="15.75" thickBot="1" x14ac:dyDescent="0.3">
      <c r="A44" s="27" t="s">
        <v>41</v>
      </c>
      <c r="B44" s="28">
        <v>1</v>
      </c>
      <c r="D44">
        <f t="shared" si="1"/>
        <v>1</v>
      </c>
      <c r="H44" s="27" t="s">
        <v>41</v>
      </c>
      <c r="I44" s="33"/>
      <c r="J44" s="28">
        <v>1</v>
      </c>
      <c r="M44" s="27" t="s">
        <v>46</v>
      </c>
      <c r="N44" s="28">
        <v>3</v>
      </c>
      <c r="O44" s="33"/>
    </row>
    <row r="45" spans="1:15" ht="24.75" thickBot="1" x14ac:dyDescent="0.3">
      <c r="A45" s="27" t="s">
        <v>46</v>
      </c>
      <c r="B45" s="28"/>
      <c r="C45" s="28">
        <v>1</v>
      </c>
      <c r="D45">
        <f t="shared" si="1"/>
        <v>1</v>
      </c>
      <c r="E45" s="28"/>
      <c r="H45" s="27" t="s">
        <v>46</v>
      </c>
      <c r="I45" s="28">
        <v>3</v>
      </c>
      <c r="J45" s="33"/>
      <c r="M45" s="27" t="s">
        <v>77</v>
      </c>
      <c r="O45" s="28">
        <v>6</v>
      </c>
    </row>
    <row r="46" spans="1:15" ht="24.75" thickBot="1" x14ac:dyDescent="0.3">
      <c r="A46" s="27" t="s">
        <v>77</v>
      </c>
      <c r="B46" s="28">
        <v>1</v>
      </c>
      <c r="D46">
        <f t="shared" si="1"/>
        <v>1</v>
      </c>
      <c r="H46" s="27" t="s">
        <v>77</v>
      </c>
      <c r="J46" s="28">
        <v>6</v>
      </c>
      <c r="M46" s="27" t="s">
        <v>72</v>
      </c>
      <c r="N46" s="28">
        <v>0</v>
      </c>
      <c r="O46" s="33"/>
    </row>
    <row r="47" spans="1:15" ht="24.75" thickBot="1" x14ac:dyDescent="0.3">
      <c r="A47" s="27" t="s">
        <v>72</v>
      </c>
      <c r="B47" s="28"/>
      <c r="C47" s="28">
        <v>0</v>
      </c>
      <c r="D47">
        <f t="shared" si="1"/>
        <v>0</v>
      </c>
      <c r="H47" s="27" t="s">
        <v>72</v>
      </c>
      <c r="I47" s="28">
        <v>0</v>
      </c>
      <c r="J47" s="33"/>
      <c r="M47" s="27" t="s">
        <v>6</v>
      </c>
      <c r="N47" s="28">
        <v>12</v>
      </c>
      <c r="O47" s="28">
        <v>28</v>
      </c>
    </row>
    <row r="48" spans="1:15" ht="15.75" thickBot="1" x14ac:dyDescent="0.3">
      <c r="A48" s="27" t="s">
        <v>6</v>
      </c>
      <c r="B48" s="28">
        <v>3</v>
      </c>
      <c r="C48" s="28">
        <v>8</v>
      </c>
      <c r="D48">
        <f t="shared" si="1"/>
        <v>11</v>
      </c>
      <c r="H48" s="27" t="s">
        <v>6</v>
      </c>
      <c r="I48" s="28">
        <v>12</v>
      </c>
      <c r="J48" s="28">
        <v>28</v>
      </c>
      <c r="M48" s="27" t="s">
        <v>19</v>
      </c>
      <c r="N48" s="28">
        <v>60</v>
      </c>
      <c r="O48" s="28">
        <v>90</v>
      </c>
    </row>
    <row r="49" spans="1:15" ht="15.75" thickBot="1" x14ac:dyDescent="0.3">
      <c r="A49" s="27" t="s">
        <v>19</v>
      </c>
      <c r="B49" s="28">
        <v>23</v>
      </c>
      <c r="C49" s="28">
        <v>20</v>
      </c>
      <c r="D49">
        <f t="shared" si="1"/>
        <v>43</v>
      </c>
      <c r="H49" s="27" t="s">
        <v>19</v>
      </c>
      <c r="I49" s="28">
        <v>60</v>
      </c>
      <c r="J49" s="28">
        <v>90</v>
      </c>
      <c r="M49" s="27" t="s">
        <v>58</v>
      </c>
      <c r="N49" s="28">
        <v>89</v>
      </c>
      <c r="O49" s="28">
        <v>59</v>
      </c>
    </row>
    <row r="50" spans="1:15" ht="15.75" thickBot="1" x14ac:dyDescent="0.3">
      <c r="A50" s="27" t="s">
        <v>58</v>
      </c>
      <c r="B50" s="28">
        <v>33</v>
      </c>
      <c r="C50" s="28">
        <v>41</v>
      </c>
      <c r="D50">
        <f t="shared" si="1"/>
        <v>74</v>
      </c>
      <c r="H50" s="27" t="s">
        <v>58</v>
      </c>
      <c r="I50" s="28">
        <v>89</v>
      </c>
      <c r="J50" s="28">
        <v>59</v>
      </c>
      <c r="M50" s="27" t="s">
        <v>4</v>
      </c>
      <c r="N50" s="28">
        <v>753</v>
      </c>
      <c r="O50" s="31">
        <v>746</v>
      </c>
    </row>
    <row r="51" spans="1:15" ht="48.75" thickBot="1" x14ac:dyDescent="0.3">
      <c r="A51" s="27" t="s">
        <v>4</v>
      </c>
      <c r="B51" s="28">
        <v>128</v>
      </c>
      <c r="C51" s="28">
        <v>188</v>
      </c>
      <c r="D51">
        <f t="shared" si="1"/>
        <v>316</v>
      </c>
      <c r="H51" s="27" t="s">
        <v>4</v>
      </c>
      <c r="I51" s="28">
        <v>753</v>
      </c>
      <c r="J51" s="31">
        <v>746</v>
      </c>
      <c r="M51" s="27" t="s">
        <v>78</v>
      </c>
      <c r="N51" s="33"/>
      <c r="O51" s="31">
        <v>1</v>
      </c>
    </row>
    <row r="52" spans="1:15" ht="48.75" thickBot="1" x14ac:dyDescent="0.3">
      <c r="A52" s="27" t="s">
        <v>78</v>
      </c>
      <c r="B52" s="28">
        <v>1</v>
      </c>
      <c r="D52">
        <f t="shared" si="1"/>
        <v>1</v>
      </c>
      <c r="H52" s="27" t="s">
        <v>78</v>
      </c>
      <c r="I52" s="33"/>
      <c r="J52" s="31">
        <v>1</v>
      </c>
      <c r="M52" s="27" t="s">
        <v>64</v>
      </c>
      <c r="N52" s="28">
        <v>7</v>
      </c>
      <c r="O52" s="31">
        <v>3</v>
      </c>
    </row>
    <row r="53" spans="1:15" ht="36.75" thickBot="1" x14ac:dyDescent="0.3">
      <c r="A53" s="27" t="s">
        <v>64</v>
      </c>
      <c r="B53" s="28">
        <v>1</v>
      </c>
      <c r="C53" s="28">
        <v>4</v>
      </c>
      <c r="D53">
        <f t="shared" si="1"/>
        <v>5</v>
      </c>
      <c r="H53" s="27" t="s">
        <v>64</v>
      </c>
      <c r="I53" s="28">
        <v>7</v>
      </c>
      <c r="J53" s="31">
        <v>3</v>
      </c>
      <c r="M53" s="27" t="s">
        <v>73</v>
      </c>
      <c r="N53" s="28">
        <v>0</v>
      </c>
      <c r="O53" s="31">
        <v>1</v>
      </c>
    </row>
    <row r="54" spans="1:15" ht="36.75" thickBot="1" x14ac:dyDescent="0.3">
      <c r="A54" s="27" t="s">
        <v>73</v>
      </c>
      <c r="B54" s="28">
        <v>1</v>
      </c>
      <c r="C54" s="28">
        <v>0</v>
      </c>
      <c r="D54">
        <f t="shared" si="1"/>
        <v>1</v>
      </c>
      <c r="H54" s="27" t="s">
        <v>73</v>
      </c>
      <c r="I54" s="28">
        <v>0</v>
      </c>
      <c r="J54" s="31">
        <v>1</v>
      </c>
      <c r="M54" s="27" t="s">
        <v>3</v>
      </c>
      <c r="N54" s="29">
        <v>1503</v>
      </c>
      <c r="O54" s="34">
        <v>1217</v>
      </c>
    </row>
    <row r="55" spans="1:15" ht="24.75" thickBot="1" x14ac:dyDescent="0.3">
      <c r="A55" s="27" t="s">
        <v>3</v>
      </c>
      <c r="B55" s="28">
        <v>548</v>
      </c>
      <c r="C55" s="28">
        <v>720</v>
      </c>
      <c r="D55">
        <f t="shared" si="1"/>
        <v>1268</v>
      </c>
      <c r="H55" s="27" t="s">
        <v>3</v>
      </c>
      <c r="I55" s="29">
        <v>1503</v>
      </c>
      <c r="J55" s="34">
        <v>1217</v>
      </c>
      <c r="M55" s="27" t="s">
        <v>54</v>
      </c>
      <c r="N55" s="29">
        <v>2427</v>
      </c>
      <c r="O55" s="34">
        <v>2387</v>
      </c>
    </row>
    <row r="56" spans="1:15" ht="24.75" thickBot="1" x14ac:dyDescent="0.3">
      <c r="A56" s="27" t="s">
        <v>54</v>
      </c>
      <c r="B56" s="28">
        <v>516</v>
      </c>
      <c r="C56" s="28">
        <v>638</v>
      </c>
      <c r="D56">
        <f t="shared" si="1"/>
        <v>1154</v>
      </c>
      <c r="H56" s="27" t="s">
        <v>54</v>
      </c>
      <c r="I56" s="29">
        <v>2427</v>
      </c>
      <c r="J56" s="34">
        <v>2387</v>
      </c>
    </row>
  </sheetData>
  <sortState ref="H1:J56">
    <sortCondition ref="H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MSFT User Data Requests CY12</vt:lpstr>
      <vt:lpstr>Skype User Data Requests CY12</vt:lpstr>
      <vt:lpstr>Work Sheet1</vt:lpstr>
      <vt:lpstr>Work Sheet 2</vt:lpstr>
      <vt:lpstr>'MSFT User Data Requests CY12'!Print_Area</vt:lpstr>
      <vt:lpstr>'Skype User Data Requests CY12'!Print_Area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2013-05-22T21:52:20Z</dcterms:created>
  <dcterms:modified xsi:type="dcterms:W3CDTF">2013-05-22T21:57:54Z</dcterms:modified>
</cp:coreProperties>
</file>